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ma_000\Desktop\"/>
    </mc:Choice>
  </mc:AlternateContent>
  <xr:revisionPtr revIDLastSave="0" documentId="13_ncr:1_{737F4626-5C31-4F6D-8712-8C9EFF401C3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組み合わせ" sheetId="1" r:id="rId1"/>
    <sheet name="星取表" sheetId="3" r:id="rId2"/>
  </sheets>
  <definedNames>
    <definedName name="_xlnm.Print_Area" localSheetId="1">星取表!$A$2:$AS$15</definedName>
    <definedName name="_xlnm.Print_Area" localSheetId="0">組み合わせ!$A$1:$AU$56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" l="1"/>
  <c r="AK37" i="1" l="1"/>
  <c r="AE37" i="1"/>
  <c r="AK41" i="1" l="1"/>
  <c r="AE41" i="1"/>
  <c r="AK29" i="1"/>
  <c r="AE29" i="1"/>
  <c r="AK25" i="1"/>
  <c r="AE25" i="1"/>
  <c r="AK21" i="1"/>
  <c r="AE21" i="1"/>
  <c r="AK17" i="1"/>
  <c r="AE17" i="1"/>
  <c r="AK13" i="1"/>
  <c r="AE13" i="1"/>
  <c r="AK9" i="1"/>
  <c r="AE9" i="1"/>
  <c r="AK5" i="1"/>
  <c r="AE5" i="1"/>
  <c r="AT49" i="1" l="1"/>
  <c r="AN49" i="1"/>
  <c r="AT45" i="1"/>
  <c r="AN45" i="1"/>
  <c r="AT41" i="1"/>
  <c r="AN41" i="1"/>
  <c r="AT37" i="1"/>
  <c r="AN37" i="1"/>
  <c r="AN33" i="1"/>
  <c r="AT29" i="1"/>
  <c r="AN29" i="1"/>
  <c r="AT25" i="1"/>
  <c r="AN25" i="1"/>
  <c r="AT21" i="1"/>
  <c r="AT17" i="1"/>
  <c r="AN17" i="1"/>
  <c r="AT13" i="1"/>
  <c r="AN13" i="1"/>
  <c r="AT9" i="1"/>
  <c r="AN9" i="1"/>
  <c r="AT5" i="1"/>
  <c r="AN5" i="1"/>
  <c r="D5" i="1" l="1"/>
  <c r="J5" i="1"/>
  <c r="J9" i="1"/>
  <c r="D13" i="1"/>
  <c r="J13" i="1"/>
  <c r="D17" i="1"/>
  <c r="J17" i="1"/>
  <c r="D21" i="1"/>
  <c r="J21" i="1"/>
  <c r="D25" i="1"/>
  <c r="J25" i="1"/>
  <c r="J29" i="1"/>
  <c r="D33" i="1"/>
  <c r="J33" i="1"/>
  <c r="AK45" i="1" l="1"/>
  <c r="AE45" i="1"/>
  <c r="AB45" i="1"/>
  <c r="V45" i="1"/>
  <c r="AB41" i="1" l="1"/>
  <c r="V41" i="1"/>
  <c r="AK49" i="1" l="1"/>
  <c r="AE49" i="1"/>
  <c r="AB49" i="1"/>
  <c r="V49" i="1"/>
  <c r="AB37" i="1"/>
  <c r="V37" i="1"/>
  <c r="AK33" i="1"/>
  <c r="AE33" i="1"/>
  <c r="AB33" i="1"/>
  <c r="V33" i="1"/>
  <c r="AB29" i="1"/>
  <c r="V29" i="1"/>
  <c r="AB25" i="1"/>
  <c r="V25" i="1"/>
  <c r="AB21" i="1"/>
  <c r="V21" i="1"/>
  <c r="AB17" i="1"/>
  <c r="V17" i="1"/>
  <c r="M17" i="1"/>
  <c r="AB13" i="1"/>
  <c r="V13" i="1"/>
  <c r="AB9" i="1"/>
  <c r="V9" i="1"/>
  <c r="AB5" i="1"/>
  <c r="AH11" i="3" l="1"/>
  <c r="AH12" i="3"/>
  <c r="AH5" i="3"/>
  <c r="AC13" i="3"/>
  <c r="AA13" i="3"/>
  <c r="W13" i="3"/>
  <c r="Y13" i="3"/>
  <c r="A13" i="3" l="1"/>
  <c r="BE25" i="1" l="1"/>
  <c r="BD25" i="1"/>
  <c r="BC25" i="1"/>
  <c r="BB25" i="1"/>
  <c r="BA25" i="1"/>
  <c r="AZ25" i="1"/>
  <c r="AY25" i="1"/>
  <c r="AX25" i="1"/>
  <c r="BD24" i="1"/>
  <c r="BC24" i="1"/>
  <c r="BB24" i="1"/>
  <c r="BA24" i="1"/>
  <c r="AZ24" i="1"/>
  <c r="AY24" i="1"/>
  <c r="AX24" i="1"/>
  <c r="BC23" i="1"/>
  <c r="BB23" i="1"/>
  <c r="BA23" i="1"/>
  <c r="AZ23" i="1"/>
  <c r="AY23" i="1"/>
  <c r="AX23" i="1"/>
  <c r="BB22" i="1"/>
  <c r="BA22" i="1"/>
  <c r="AZ22" i="1"/>
  <c r="AY22" i="1"/>
  <c r="AX22" i="1"/>
  <c r="BA21" i="1"/>
  <c r="AZ21" i="1"/>
  <c r="AY21" i="1"/>
  <c r="AX21" i="1"/>
  <c r="AZ20" i="1"/>
  <c r="AY20" i="1"/>
  <c r="AX20" i="1"/>
  <c r="AY19" i="1"/>
  <c r="AX19" i="1"/>
  <c r="AX18" i="1"/>
  <c r="BF17" i="1"/>
  <c r="BE17" i="1"/>
  <c r="BD17" i="1"/>
  <c r="BC17" i="1"/>
  <c r="BB17" i="1"/>
  <c r="BA17" i="1"/>
  <c r="AZ17" i="1"/>
  <c r="AY17" i="1"/>
  <c r="A69" i="1" l="1"/>
  <c r="A68" i="1"/>
  <c r="A62" i="1"/>
  <c r="O62" i="1" s="1"/>
  <c r="A63" i="1"/>
  <c r="A64" i="1"/>
  <c r="A65" i="1"/>
  <c r="A66" i="1"/>
  <c r="A67" i="1"/>
  <c r="AT64" i="1" l="1"/>
  <c r="AM64" i="1"/>
  <c r="AT69" i="1"/>
  <c r="AM69" i="1"/>
  <c r="AT67" i="1"/>
  <c r="AM67" i="1"/>
  <c r="AM63" i="1"/>
  <c r="AT63" i="1"/>
  <c r="AM66" i="1"/>
  <c r="AT66" i="1"/>
  <c r="J62" i="1"/>
  <c r="AP62" i="1" s="1"/>
  <c r="AM62" i="1"/>
  <c r="AT62" i="1"/>
  <c r="AT65" i="1"/>
  <c r="AM65" i="1"/>
  <c r="AT68" i="1"/>
  <c r="AM68" i="1"/>
  <c r="O68" i="1"/>
  <c r="L68" i="1"/>
  <c r="S68" i="1"/>
  <c r="S65" i="1"/>
  <c r="O65" i="1"/>
  <c r="L65" i="1"/>
  <c r="O69" i="1"/>
  <c r="L69" i="1"/>
  <c r="S69" i="1"/>
  <c r="S67" i="1"/>
  <c r="O67" i="1"/>
  <c r="L67" i="1"/>
  <c r="S66" i="1"/>
  <c r="O66" i="1"/>
  <c r="L66" i="1"/>
  <c r="S64" i="1"/>
  <c r="O64" i="1"/>
  <c r="L64" i="1"/>
  <c r="O63" i="1"/>
  <c r="L63" i="1"/>
  <c r="S63" i="1"/>
  <c r="L62" i="1"/>
  <c r="S62" i="1"/>
  <c r="F62" i="1"/>
  <c r="J67" i="1"/>
  <c r="F67" i="1"/>
  <c r="C67" i="1"/>
  <c r="J66" i="1"/>
  <c r="F66" i="1"/>
  <c r="C66" i="1"/>
  <c r="J65" i="1"/>
  <c r="F65" i="1"/>
  <c r="C65" i="1"/>
  <c r="J64" i="1"/>
  <c r="F64" i="1"/>
  <c r="C64" i="1"/>
  <c r="J63" i="1"/>
  <c r="F63" i="1"/>
  <c r="C63" i="1"/>
  <c r="C62" i="1"/>
  <c r="AP63" i="1" l="1"/>
  <c r="AP67" i="1"/>
  <c r="AP66" i="1"/>
  <c r="AP65" i="1"/>
  <c r="AP64" i="1"/>
  <c r="J69" i="1" l="1"/>
  <c r="F69" i="1"/>
  <c r="C69" i="1"/>
  <c r="J68" i="1"/>
  <c r="F68" i="1"/>
  <c r="C68" i="1"/>
  <c r="AD69" i="1"/>
  <c r="X69" i="1"/>
  <c r="U69" i="1"/>
  <c r="AK69" i="1"/>
  <c r="AG69" i="1"/>
  <c r="AB69" i="1"/>
  <c r="AV69" i="1" l="1"/>
  <c r="BI69" i="1" s="1"/>
  <c r="AP68" i="1"/>
  <c r="AP69" i="1"/>
  <c r="AY69" i="1" s="1"/>
  <c r="AQ5" i="3"/>
  <c r="AP5" i="3"/>
  <c r="B4" i="3"/>
  <c r="F4" i="3"/>
  <c r="BL69" i="1" l="1"/>
  <c r="AR5" i="3"/>
  <c r="V13" i="3"/>
  <c r="S13" i="3"/>
  <c r="U13" i="3"/>
  <c r="O13" i="3"/>
  <c r="N13" i="3" s="1"/>
  <c r="Q13" i="3"/>
  <c r="M13" i="3"/>
  <c r="K13" i="3"/>
  <c r="I13" i="3"/>
  <c r="G13" i="3"/>
  <c r="AG13" i="3"/>
  <c r="AE13" i="3"/>
  <c r="E13" i="3"/>
  <c r="C13" i="3"/>
  <c r="AH10" i="3"/>
  <c r="AH9" i="3"/>
  <c r="AH8" i="3"/>
  <c r="AH7" i="3"/>
  <c r="AH6" i="3"/>
  <c r="AL2" i="3"/>
  <c r="A2" i="3"/>
  <c r="A61" i="1"/>
  <c r="C61" i="1" s="1"/>
  <c r="AP6" i="3"/>
  <c r="AQ6" i="3"/>
  <c r="AC12" i="3"/>
  <c r="AA12" i="3"/>
  <c r="Y12" i="3"/>
  <c r="W12" i="3"/>
  <c r="U12" i="3"/>
  <c r="S12" i="3"/>
  <c r="U10" i="3"/>
  <c r="S10" i="3"/>
  <c r="U11" i="3"/>
  <c r="S11" i="3"/>
  <c r="AT61" i="1" l="1"/>
  <c r="AM61" i="1"/>
  <c r="AP7" i="3"/>
  <c r="AQ7" i="3"/>
  <c r="O61" i="1"/>
  <c r="L61" i="1"/>
  <c r="S61" i="1"/>
  <c r="J61" i="1"/>
  <c r="F61" i="1"/>
  <c r="AR6" i="3"/>
  <c r="AQ8" i="3"/>
  <c r="AQ13" i="3"/>
  <c r="AP8" i="3"/>
  <c r="AP12" i="3"/>
  <c r="AQ12" i="3"/>
  <c r="AQ9" i="3"/>
  <c r="AP9" i="3"/>
  <c r="AQ10" i="3"/>
  <c r="AP10" i="3"/>
  <c r="AP11" i="3"/>
  <c r="AQ11" i="3"/>
  <c r="AP13" i="3"/>
  <c r="R13" i="3"/>
  <c r="AN5" i="3"/>
  <c r="AL5" i="3"/>
  <c r="AM5" i="3"/>
  <c r="AO5" i="3"/>
  <c r="F13" i="3"/>
  <c r="AD13" i="3"/>
  <c r="AD4" i="3"/>
  <c r="X66" i="1"/>
  <c r="X62" i="1"/>
  <c r="N4" i="3"/>
  <c r="AD65" i="1"/>
  <c r="X65" i="1"/>
  <c r="U62" i="1"/>
  <c r="V4" i="3"/>
  <c r="B13" i="3"/>
  <c r="X61" i="1"/>
  <c r="AB61" i="1"/>
  <c r="AK64" i="1"/>
  <c r="U64" i="1"/>
  <c r="AG66" i="1"/>
  <c r="U66" i="1"/>
  <c r="U67" i="1"/>
  <c r="U63" i="1"/>
  <c r="AK67" i="1"/>
  <c r="AD67" i="1"/>
  <c r="AG64" i="1"/>
  <c r="AD64" i="1"/>
  <c r="J13" i="3"/>
  <c r="AK66" i="1"/>
  <c r="Z13" i="3"/>
  <c r="X63" i="1"/>
  <c r="U68" i="1"/>
  <c r="AD68" i="1"/>
  <c r="AK65" i="1"/>
  <c r="AK63" i="1"/>
  <c r="X67" i="1"/>
  <c r="AB64" i="1"/>
  <c r="AB65" i="1"/>
  <c r="X64" i="1"/>
  <c r="AB66" i="1"/>
  <c r="AK62" i="1"/>
  <c r="AB68" i="1"/>
  <c r="R4" i="3"/>
  <c r="AB63" i="1"/>
  <c r="U61" i="1"/>
  <c r="AG63" i="1"/>
  <c r="Z4" i="3"/>
  <c r="AD63" i="1"/>
  <c r="AD62" i="1"/>
  <c r="AG62" i="1"/>
  <c r="AG65" i="1"/>
  <c r="AB67" i="1"/>
  <c r="AD61" i="1"/>
  <c r="AD66" i="1"/>
  <c r="X68" i="1"/>
  <c r="AG68" i="1"/>
  <c r="AK61" i="1"/>
  <c r="AG61" i="1"/>
  <c r="AG67" i="1"/>
  <c r="U65" i="1"/>
  <c r="AK68" i="1"/>
  <c r="AB62" i="1"/>
  <c r="J4" i="3"/>
  <c r="AY66" i="1" l="1"/>
  <c r="AN9" i="3"/>
  <c r="AY62" i="1"/>
  <c r="AY63" i="1"/>
  <c r="AY65" i="1"/>
  <c r="AY64" i="1"/>
  <c r="AY67" i="1"/>
  <c r="AY68" i="1"/>
  <c r="AV65" i="1"/>
  <c r="BI65" i="1" s="1"/>
  <c r="AV67" i="1"/>
  <c r="AV68" i="1"/>
  <c r="BI68" i="1" s="1"/>
  <c r="AV66" i="1"/>
  <c r="BI66" i="1" s="1"/>
  <c r="AV62" i="1"/>
  <c r="AV63" i="1"/>
  <c r="AV64" i="1"/>
  <c r="BI64" i="1" s="1"/>
  <c r="AV61" i="1"/>
  <c r="AO10" i="3"/>
  <c r="AR7" i="3"/>
  <c r="AP61" i="1"/>
  <c r="AY61" i="1" s="1"/>
  <c r="AR13" i="3"/>
  <c r="AR8" i="3"/>
  <c r="AM6" i="3"/>
  <c r="AO6" i="3"/>
  <c r="AL6" i="3"/>
  <c r="AN6" i="3"/>
  <c r="AM9" i="3"/>
  <c r="AR12" i="3"/>
  <c r="AN7" i="3"/>
  <c r="AO7" i="3"/>
  <c r="AL7" i="3"/>
  <c r="AM7" i="3"/>
  <c r="AL9" i="3"/>
  <c r="AO9" i="3"/>
  <c r="AN11" i="3"/>
  <c r="AR9" i="3"/>
  <c r="AL13" i="3"/>
  <c r="AO13" i="3"/>
  <c r="AN13" i="3"/>
  <c r="AM13" i="3"/>
  <c r="AO11" i="3"/>
  <c r="AL11" i="3"/>
  <c r="AL10" i="3"/>
  <c r="AM11" i="3"/>
  <c r="AM10" i="3"/>
  <c r="AO8" i="3"/>
  <c r="AN8" i="3"/>
  <c r="AM8" i="3"/>
  <c r="AL8" i="3"/>
  <c r="AO12" i="3"/>
  <c r="AM12" i="3"/>
  <c r="AL12" i="3"/>
  <c r="AN12" i="3"/>
  <c r="AN10" i="3"/>
  <c r="AR11" i="3"/>
  <c r="AR10" i="3"/>
  <c r="AT5" i="3"/>
  <c r="AS9" i="3" l="1"/>
  <c r="AS13" i="3"/>
  <c r="AS8" i="3"/>
  <c r="AS6" i="3"/>
  <c r="AS7" i="3"/>
  <c r="AS12" i="3"/>
  <c r="AS11" i="3"/>
  <c r="AS10" i="3"/>
  <c r="AT9" i="3"/>
  <c r="AT11" i="3"/>
  <c r="AT10" i="3"/>
  <c r="AT12" i="3"/>
  <c r="AT7" i="3"/>
  <c r="BL68" i="1"/>
  <c r="BL64" i="1"/>
  <c r="BL66" i="1"/>
  <c r="BL65" i="1"/>
  <c r="AT6" i="3"/>
  <c r="AT13" i="3"/>
  <c r="AT8" i="3"/>
  <c r="BI61" i="1" l="1"/>
  <c r="BL61" i="1" s="1"/>
  <c r="BI67" i="1"/>
  <c r="BL67" i="1" s="1"/>
  <c r="BI62" i="1"/>
  <c r="BI63" i="1"/>
  <c r="BL63" i="1" s="1"/>
  <c r="BL62" i="1" l="1"/>
  <c r="AS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P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AA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<sst xmlns="http://schemas.openxmlformats.org/spreadsheetml/2006/main" count="343" uniqueCount="114">
  <si>
    <t>①</t>
  </si>
  <si>
    <t>-</t>
  </si>
  <si>
    <t>②</t>
  </si>
  <si>
    <t>③</t>
  </si>
  <si>
    <t>④</t>
  </si>
  <si>
    <t>⑤</t>
  </si>
  <si>
    <t>⑥</t>
  </si>
  <si>
    <t>⑦</t>
  </si>
  <si>
    <t>⑧</t>
    <phoneticPr fontId="3"/>
  </si>
  <si>
    <t>⑨</t>
    <phoneticPr fontId="3"/>
  </si>
  <si>
    <t>チーム名</t>
  </si>
  <si>
    <t>勝</t>
  </si>
  <si>
    <t>分</t>
  </si>
  <si>
    <t>負</t>
  </si>
  <si>
    <t>勝点</t>
  </si>
  <si>
    <t>得点</t>
  </si>
  <si>
    <t>失点</t>
  </si>
  <si>
    <t>点差</t>
  </si>
  <si>
    <t>☆</t>
  </si>
  <si>
    <t>支部</t>
    <rPh sb="0" eb="2">
      <t>シブ</t>
    </rPh>
    <phoneticPr fontId="2"/>
  </si>
  <si>
    <t>順位</t>
    <phoneticPr fontId="4"/>
  </si>
  <si>
    <t>順</t>
    <rPh sb="0" eb="1">
      <t>ジュン</t>
    </rPh>
    <phoneticPr fontId="2"/>
  </si>
  <si>
    <t>会　　場</t>
    <rPh sb="0" eb="1">
      <t>カイ</t>
    </rPh>
    <rPh sb="3" eb="4">
      <t>バ</t>
    </rPh>
    <phoneticPr fontId="2"/>
  </si>
  <si>
    <t>日 時</t>
    <rPh sb="0" eb="1">
      <t>ニチ</t>
    </rPh>
    <rPh sb="2" eb="3">
      <t>ジ</t>
    </rPh>
    <phoneticPr fontId="2"/>
  </si>
  <si>
    <t>記入部分</t>
    <rPh sb="0" eb="2">
      <t>キニュウ</t>
    </rPh>
    <rPh sb="2" eb="4">
      <t>ブブン</t>
    </rPh>
    <phoneticPr fontId="2"/>
  </si>
  <si>
    <t>得点は前後半に入力すると集計表示される</t>
    <rPh sb="0" eb="2">
      <t>トクテン</t>
    </rPh>
    <rPh sb="3" eb="4">
      <t>ゼン</t>
    </rPh>
    <rPh sb="4" eb="6">
      <t>コウハン</t>
    </rPh>
    <rPh sb="7" eb="9">
      <t>ニュウリョク</t>
    </rPh>
    <rPh sb="12" eb="14">
      <t>シュウケイ</t>
    </rPh>
    <rPh sb="14" eb="16">
      <t>ヒョウジ</t>
    </rPh>
    <phoneticPr fontId="2"/>
  </si>
  <si>
    <t>北九州</t>
    <rPh sb="0" eb="3">
      <t>キタキュウシュウ</t>
    </rPh>
    <phoneticPr fontId="2"/>
  </si>
  <si>
    <t>チーム名を入力してください。修正が必要な場合は直接編集して下さい。</t>
    <rPh sb="3" eb="4">
      <t>メイ</t>
    </rPh>
    <rPh sb="5" eb="7">
      <t>ニュウリョク</t>
    </rPh>
    <rPh sb="14" eb="16">
      <t>シュウセイ</t>
    </rPh>
    <rPh sb="17" eb="19">
      <t>ヒツヨウ</t>
    </rPh>
    <rPh sb="20" eb="22">
      <t>バアイ</t>
    </rPh>
    <rPh sb="23" eb="25">
      <t>チョクセツ</t>
    </rPh>
    <rPh sb="25" eb="27">
      <t>ヘンシュウ</t>
    </rPh>
    <rPh sb="29" eb="30">
      <t>クダ</t>
    </rPh>
    <phoneticPr fontId="2"/>
  </si>
  <si>
    <t>直接編集時に利用ください。</t>
    <rPh sb="0" eb="2">
      <t>チョクセツ</t>
    </rPh>
    <rPh sb="2" eb="4">
      <t>ヘンシュウ</t>
    </rPh>
    <rPh sb="4" eb="5">
      <t>ジ</t>
    </rPh>
    <rPh sb="6" eb="8">
      <t>リヨウ</t>
    </rPh>
    <phoneticPr fontId="2"/>
  </si>
  <si>
    <t>試合、審判数のカウント</t>
    <rPh sb="0" eb="2">
      <t>シアイ</t>
    </rPh>
    <rPh sb="3" eb="5">
      <t>シンパン</t>
    </rPh>
    <rPh sb="5" eb="6">
      <t>スウ</t>
    </rPh>
    <phoneticPr fontId="2"/>
  </si>
  <si>
    <t>こちらも直接編集時に使用して下さい。</t>
    <rPh sb="4" eb="6">
      <t>チョクセツ</t>
    </rPh>
    <rPh sb="6" eb="8">
      <t>ヘンシュウ</t>
    </rPh>
    <rPh sb="8" eb="9">
      <t>ジ</t>
    </rPh>
    <rPh sb="10" eb="12">
      <t>シヨウ</t>
    </rPh>
    <rPh sb="14" eb="15">
      <t>クダ</t>
    </rPh>
    <phoneticPr fontId="2"/>
  </si>
  <si>
    <t>試合</t>
    <rPh sb="0" eb="2">
      <t>シアイ</t>
    </rPh>
    <phoneticPr fontId="2"/>
  </si>
  <si>
    <t>試合合計</t>
    <rPh sb="0" eb="2">
      <t>シアイ</t>
    </rPh>
    <rPh sb="2" eb="4">
      <t>ゴウケイ</t>
    </rPh>
    <phoneticPr fontId="2"/>
  </si>
  <si>
    <t>主審合計</t>
    <rPh sb="0" eb="1">
      <t>シュ</t>
    </rPh>
    <rPh sb="2" eb="4">
      <t>ゴウケイ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</si>
  <si>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</si>
  <si>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</si>
  <si>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第3試合数</t>
    <rPh sb="0" eb="1">
      <t>ダイ</t>
    </rPh>
    <rPh sb="2" eb="4">
      <t>シアイ</t>
    </rPh>
    <rPh sb="4" eb="5">
      <t>スウ</t>
    </rPh>
    <phoneticPr fontId="2"/>
  </si>
  <si>
    <t>最終試合数</t>
    <rPh sb="0" eb="2">
      <t>サイシュウ</t>
    </rPh>
    <rPh sb="2" eb="4">
      <t>シアイ</t>
    </rPh>
    <rPh sb="4" eb="5">
      <t>スウ</t>
    </rPh>
    <phoneticPr fontId="2"/>
  </si>
  <si>
    <t>審判は、上段：チーム名、下段：氏名とします。</t>
    <rPh sb="0" eb="2">
      <t>シンパン</t>
    </rPh>
    <rPh sb="4" eb="6">
      <t>ジョウダン</t>
    </rPh>
    <rPh sb="10" eb="11">
      <t>メイ</t>
    </rPh>
    <rPh sb="12" eb="14">
      <t>ゲダン</t>
    </rPh>
    <rPh sb="15" eb="17">
      <t>シメイ</t>
    </rPh>
    <phoneticPr fontId="2"/>
  </si>
  <si>
    <t>部（ﾊﾟｰﾄ）</t>
    <phoneticPr fontId="2"/>
  </si>
  <si>
    <t>リーグ　</t>
    <phoneticPr fontId="2"/>
  </si>
  <si>
    <t>星取り表</t>
    <phoneticPr fontId="2"/>
  </si>
  <si>
    <t>リーグ組み合せ表</t>
    <rPh sb="3" eb="4">
      <t>ク</t>
    </rPh>
    <rPh sb="5" eb="6">
      <t>アワ</t>
    </rPh>
    <rPh sb="7" eb="8">
      <t>ヒョウ</t>
    </rPh>
    <phoneticPr fontId="2"/>
  </si>
  <si>
    <t>（</t>
    <phoneticPr fontId="2"/>
  </si>
  <si>
    <t>）</t>
    <phoneticPr fontId="2"/>
  </si>
  <si>
    <t>※</t>
    <phoneticPr fontId="2"/>
  </si>
  <si>
    <t>記　録　者</t>
    <rPh sb="0" eb="1">
      <t>キ</t>
    </rPh>
    <rPh sb="2" eb="3">
      <t>ロク</t>
    </rPh>
    <rPh sb="4" eb="5">
      <t>シャ</t>
    </rPh>
    <phoneticPr fontId="5"/>
  </si>
  <si>
    <t>部(ﾊﾟｰﾄ)</t>
    <rPh sb="0" eb="1">
      <t>ブ</t>
    </rPh>
    <phoneticPr fontId="2"/>
  </si>
  <si>
    <t>チーム名、部を確認</t>
    <rPh sb="3" eb="4">
      <t>メイ</t>
    </rPh>
    <rPh sb="5" eb="6">
      <t>ブ</t>
    </rPh>
    <rPh sb="7" eb="9">
      <t>カクニン</t>
    </rPh>
    <phoneticPr fontId="2"/>
  </si>
  <si>
    <t>得点、記録者を入力</t>
    <rPh sb="0" eb="2">
      <t>トクテン</t>
    </rPh>
    <rPh sb="3" eb="6">
      <t>キロクシャ</t>
    </rPh>
    <rPh sb="7" eb="9">
      <t>ニュウリョク</t>
    </rPh>
    <phoneticPr fontId="2"/>
  </si>
  <si>
    <t>主審は、組み合せ表のチーム名の下に氏名（フルネーム）を記入して下さい。会場責任者は、組合せ作成時と全試合終了時に、運営記録と併せて、普及部長・事務局担当次長・事務局長にメールにて送付して下さい。</t>
    <rPh sb="0" eb="2">
      <t>シュシン</t>
    </rPh>
    <rPh sb="4" eb="5">
      <t>ク</t>
    </rPh>
    <rPh sb="6" eb="7">
      <t>アワ</t>
    </rPh>
    <rPh sb="8" eb="9">
      <t>ヒョウ</t>
    </rPh>
    <rPh sb="13" eb="14">
      <t>メイ</t>
    </rPh>
    <rPh sb="15" eb="16">
      <t>シタ</t>
    </rPh>
    <rPh sb="17" eb="19">
      <t>シメイ</t>
    </rPh>
    <rPh sb="27" eb="29">
      <t>キニュウ</t>
    </rPh>
    <rPh sb="31" eb="32">
      <t>クダ</t>
    </rPh>
    <rPh sb="57" eb="59">
      <t>ウンエイ</t>
    </rPh>
    <rPh sb="59" eb="61">
      <t>キロク</t>
    </rPh>
    <rPh sb="62" eb="63">
      <t>アワ</t>
    </rPh>
    <phoneticPr fontId="2"/>
  </si>
  <si>
    <t>支部</t>
    <phoneticPr fontId="2"/>
  </si>
  <si>
    <t>⑩</t>
    <phoneticPr fontId="3"/>
  </si>
  <si>
    <t>主審＋副審 合計</t>
    <rPh sb="0" eb="2">
      <t>シュシン</t>
    </rPh>
    <rPh sb="3" eb="5">
      <t>フクシン</t>
    </rPh>
    <rPh sb="6" eb="8">
      <t>ゴウケイ</t>
    </rPh>
    <phoneticPr fontId="2"/>
  </si>
  <si>
    <t>調整＋</t>
    <rPh sb="0" eb="2">
      <t>チョウセイ</t>
    </rPh>
    <phoneticPr fontId="2"/>
  </si>
  <si>
    <t>調整－</t>
    <rPh sb="0" eb="2">
      <t>チョウセイ</t>
    </rPh>
    <phoneticPr fontId="2"/>
  </si>
  <si>
    <t>※</t>
    <phoneticPr fontId="2"/>
  </si>
  <si>
    <t>開始時刻が遅れるとリーグ運営に支障をきたします。５分前には必ず準備をすませてください。なお、ベンチ挨拶は、省略します。</t>
    <rPh sb="0" eb="2">
      <t>カイシ</t>
    </rPh>
    <rPh sb="2" eb="4">
      <t>ジコク</t>
    </rPh>
    <rPh sb="29" eb="30">
      <t>カナラ</t>
    </rPh>
    <rPh sb="49" eb="51">
      <t>アイサツ</t>
    </rPh>
    <rPh sb="53" eb="55">
      <t>ショウリャク</t>
    </rPh>
    <phoneticPr fontId="2"/>
  </si>
  <si>
    <t>　対戦カードからの得点は引き継がれませんので、星取表に直接入力してください。</t>
    <rPh sb="1" eb="3">
      <t>タイセン</t>
    </rPh>
    <rPh sb="9" eb="11">
      <t>トクテン</t>
    </rPh>
    <rPh sb="12" eb="13">
      <t>ヒ</t>
    </rPh>
    <rPh sb="14" eb="15">
      <t>ツ</t>
    </rPh>
    <rPh sb="23" eb="26">
      <t>ホシトリヒョウ</t>
    </rPh>
    <rPh sb="27" eb="29">
      <t>チョクセツ</t>
    </rPh>
    <rPh sb="29" eb="31">
      <t>ニュウリョク</t>
    </rPh>
    <phoneticPr fontId="2"/>
  </si>
  <si>
    <t>　表の編集は行わずに該当チーム数に応じた得点結果のみを入力してください。</t>
    <rPh sb="1" eb="2">
      <t>ヒョウ</t>
    </rPh>
    <rPh sb="3" eb="5">
      <t>ヘンシュウ</t>
    </rPh>
    <rPh sb="6" eb="7">
      <t>オコナ</t>
    </rPh>
    <rPh sb="10" eb="12">
      <t>ガイトウ</t>
    </rPh>
    <rPh sb="15" eb="16">
      <t>スウ</t>
    </rPh>
    <rPh sb="17" eb="18">
      <t>オウ</t>
    </rPh>
    <rPh sb="20" eb="22">
      <t>トクテン</t>
    </rPh>
    <rPh sb="22" eb="24">
      <t>ケッカ</t>
    </rPh>
    <rPh sb="27" eb="29">
      <t>ニュウリョク</t>
    </rPh>
    <phoneticPr fontId="2"/>
  </si>
  <si>
    <t>　順位も自動集計されますが、重複した場合は、直接対決、得失点、総得点、抽選の順で訂正して下さい。</t>
    <rPh sb="1" eb="3">
      <t>ジュンイ</t>
    </rPh>
    <rPh sb="4" eb="6">
      <t>ジドウ</t>
    </rPh>
    <rPh sb="6" eb="8">
      <t>シュウケイ</t>
    </rPh>
    <rPh sb="14" eb="16">
      <t>ジュウフク</t>
    </rPh>
    <rPh sb="18" eb="20">
      <t>バアイ</t>
    </rPh>
    <rPh sb="22" eb="24">
      <t>チョクセツ</t>
    </rPh>
    <rPh sb="24" eb="26">
      <t>タイケツ</t>
    </rPh>
    <rPh sb="27" eb="30">
      <t>トクシツテン</t>
    </rPh>
    <rPh sb="31" eb="34">
      <t>ソウトクテン</t>
    </rPh>
    <rPh sb="35" eb="37">
      <t>チュウセン</t>
    </rPh>
    <rPh sb="38" eb="39">
      <t>ジュン</t>
    </rPh>
    <rPh sb="40" eb="42">
      <t>テイセイ</t>
    </rPh>
    <rPh sb="44" eb="45">
      <t>クダ</t>
    </rPh>
    <phoneticPr fontId="2"/>
  </si>
  <si>
    <t>★順位は最終試合終了後に正式決定　（途中順位は、勝点のみによる順位）</t>
    <rPh sb="1" eb="3">
      <t>ジュンイ</t>
    </rPh>
    <rPh sb="4" eb="6">
      <t>サイシュウ</t>
    </rPh>
    <rPh sb="6" eb="8">
      <t>シアイ</t>
    </rPh>
    <rPh sb="8" eb="10">
      <t>シュウリョウ</t>
    </rPh>
    <rPh sb="10" eb="11">
      <t>ゴ</t>
    </rPh>
    <rPh sb="12" eb="14">
      <t>セイシキ</t>
    </rPh>
    <rPh sb="14" eb="16">
      <t>ケッテイ</t>
    </rPh>
    <rPh sb="18" eb="20">
      <t>トチュウ</t>
    </rPh>
    <rPh sb="20" eb="22">
      <t>ジュンイ</t>
    </rPh>
    <rPh sb="24" eb="25">
      <t>カチ</t>
    </rPh>
    <rPh sb="25" eb="26">
      <t>テン</t>
    </rPh>
    <rPh sb="31" eb="33">
      <t>ジュンイ</t>
    </rPh>
    <phoneticPr fontId="2"/>
  </si>
  <si>
    <t>①勝ち点（勝３/分１/負０）　②当該チーム間の対戦成績　③当該チーム間の得失点差　④当該チーム間の総得点　⑤リーグ内の得失点差　⑥リーグ内の総得点　⑦抽選</t>
    <rPh sb="57" eb="58">
      <t>ナイ</t>
    </rPh>
    <rPh sb="68" eb="69">
      <t>ナイ</t>
    </rPh>
    <phoneticPr fontId="2"/>
  </si>
  <si>
    <t>深町</t>
    <rPh sb="0" eb="2">
      <t>フカマチ</t>
    </rPh>
    <phoneticPr fontId="2"/>
  </si>
  <si>
    <t>⑪</t>
    <phoneticPr fontId="3"/>
  </si>
  <si>
    <t>⑫</t>
    <phoneticPr fontId="3"/>
  </si>
  <si>
    <t>68⑧</t>
    <phoneticPr fontId="2"/>
  </si>
  <si>
    <t>68⑨</t>
    <phoneticPr fontId="2"/>
  </si>
  <si>
    <t>68⑦</t>
    <phoneticPr fontId="2"/>
  </si>
  <si>
    <t>68⑩</t>
    <phoneticPr fontId="2"/>
  </si>
  <si>
    <t>68⑪</t>
    <phoneticPr fontId="2"/>
  </si>
  <si>
    <t>68⑫</t>
    <phoneticPr fontId="2"/>
  </si>
  <si>
    <t>61②</t>
    <phoneticPr fontId="2"/>
  </si>
  <si>
    <t>61⑤</t>
    <phoneticPr fontId="2"/>
  </si>
  <si>
    <t>61④</t>
    <phoneticPr fontId="2"/>
  </si>
  <si>
    <t>61⑥</t>
    <phoneticPr fontId="2"/>
  </si>
  <si>
    <t>61③</t>
    <phoneticPr fontId="2"/>
  </si>
  <si>
    <t>615⑤</t>
    <phoneticPr fontId="2"/>
  </si>
  <si>
    <t>629②</t>
    <phoneticPr fontId="2"/>
  </si>
  <si>
    <t>629③</t>
  </si>
  <si>
    <t>629③</t>
    <phoneticPr fontId="2"/>
  </si>
  <si>
    <t>629⑤</t>
    <phoneticPr fontId="2"/>
  </si>
  <si>
    <t>629⑥</t>
    <phoneticPr fontId="2"/>
  </si>
  <si>
    <t>629⑪</t>
    <phoneticPr fontId="2"/>
  </si>
  <si>
    <t>61⑩</t>
    <phoneticPr fontId="2"/>
  </si>
  <si>
    <t>61⑧</t>
    <phoneticPr fontId="2"/>
  </si>
  <si>
    <t>61⑨</t>
    <phoneticPr fontId="2"/>
  </si>
  <si>
    <t>61⑪</t>
    <phoneticPr fontId="2"/>
  </si>
  <si>
    <t>76②</t>
    <phoneticPr fontId="2"/>
  </si>
  <si>
    <t>76③</t>
    <phoneticPr fontId="2"/>
  </si>
  <si>
    <t>76⑥</t>
    <phoneticPr fontId="2"/>
  </si>
  <si>
    <t>76⑪</t>
    <phoneticPr fontId="2"/>
  </si>
  <si>
    <t>76⑧</t>
    <phoneticPr fontId="2"/>
  </si>
  <si>
    <t>76⑨</t>
    <phoneticPr fontId="2"/>
  </si>
  <si>
    <t>チーム名　：深町/山下</t>
    <rPh sb="3" eb="4">
      <t>メイ</t>
    </rPh>
    <rPh sb="6" eb="8">
      <t>フカマチ</t>
    </rPh>
    <rPh sb="9" eb="11">
      <t>ヤマシタ</t>
    </rPh>
    <phoneticPr fontId="2"/>
  </si>
  <si>
    <t>北九州カップ</t>
    <rPh sb="0" eb="3">
      <t>キタキュウシュウ</t>
    </rPh>
    <phoneticPr fontId="2"/>
  </si>
  <si>
    <t>U10</t>
    <phoneticPr fontId="2"/>
  </si>
  <si>
    <t>１次</t>
    <rPh sb="1" eb="2">
      <t>ジ</t>
    </rPh>
    <phoneticPr fontId="2"/>
  </si>
  <si>
    <t>E</t>
    <phoneticPr fontId="2"/>
  </si>
  <si>
    <t>北九州FC</t>
    <rPh sb="0" eb="3">
      <t>キタキュウシュウ</t>
    </rPh>
    <phoneticPr fontId="2"/>
  </si>
  <si>
    <t>ひびき</t>
    <phoneticPr fontId="2"/>
  </si>
  <si>
    <t>深町</t>
    <phoneticPr fontId="2"/>
  </si>
  <si>
    <t>西門司</t>
    <rPh sb="0" eb="3">
      <t>ニシモジ</t>
    </rPh>
    <phoneticPr fontId="2"/>
  </si>
  <si>
    <t>皿倉</t>
    <rPh sb="0" eb="2">
      <t>サラクラ</t>
    </rPh>
    <phoneticPr fontId="2"/>
  </si>
  <si>
    <t>ＩＢＵＫＩ　Ｃ</t>
    <phoneticPr fontId="2"/>
  </si>
  <si>
    <t>U10</t>
    <phoneticPr fontId="2"/>
  </si>
  <si>
    <t>１次</t>
    <rPh sb="1" eb="2">
      <t>ジ</t>
    </rPh>
    <phoneticPr fontId="2"/>
  </si>
  <si>
    <t>深町</t>
    <rPh sb="0" eb="2">
      <t>フカマチ</t>
    </rPh>
    <phoneticPr fontId="2"/>
  </si>
  <si>
    <t>ひびき</t>
    <phoneticPr fontId="2"/>
  </si>
  <si>
    <t>西門司</t>
    <rPh sb="0" eb="3">
      <t>ニシモジ</t>
    </rPh>
    <phoneticPr fontId="2"/>
  </si>
  <si>
    <t>皿倉</t>
    <rPh sb="0" eb="2">
      <t>サラクラ</t>
    </rPh>
    <phoneticPr fontId="2"/>
  </si>
  <si>
    <t>ＩＢＵＫＩＣ</t>
    <phoneticPr fontId="2"/>
  </si>
  <si>
    <t>北九州FC</t>
    <rPh sb="0" eb="3">
      <t>キタキュウシュウ</t>
    </rPh>
    <phoneticPr fontId="2"/>
  </si>
  <si>
    <t>予備日　6日</t>
    <rPh sb="0" eb="3">
      <t>ヨビビ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</si>
</sst>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i/>
      <sz val="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22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E9D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93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4" borderId="1" xfId="0" applyFont="1" applyFill="1" applyBorder="1">
      <alignment vertical="center"/>
    </xf>
    <xf numFmtId="0" fontId="14" fillId="0" borderId="0" xfId="0" applyFo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3" fillId="6" borderId="1" xfId="0" applyFont="1" applyFill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8" borderId="15" xfId="2" applyFont="1" applyFill="1" applyBorder="1" applyAlignment="1" applyProtection="1">
      <alignment horizontal="center" vertical="center" shrinkToFit="1"/>
    </xf>
    <xf numFmtId="0" fontId="17" fillId="8" borderId="14" xfId="2" applyFont="1" applyFill="1" applyBorder="1" applyAlignment="1" applyProtection="1">
      <alignment horizontal="center" vertical="center" shrinkToFit="1"/>
    </xf>
    <xf numFmtId="0" fontId="17" fillId="0" borderId="13" xfId="2" applyFont="1" applyBorder="1" applyAlignment="1" applyProtection="1">
      <alignment horizontal="center" vertical="center" shrinkToFit="1"/>
    </xf>
    <xf numFmtId="0" fontId="17" fillId="0" borderId="14" xfId="2" applyFont="1" applyBorder="1" applyAlignment="1" applyProtection="1">
      <alignment horizontal="center" vertical="center" shrinkToFit="1"/>
    </xf>
    <xf numFmtId="0" fontId="17" fillId="0" borderId="15" xfId="2" applyFont="1" applyBorder="1" applyAlignment="1" applyProtection="1">
      <alignment horizontal="center" vertical="center" shrinkToFit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7" fillId="0" borderId="17" xfId="2" applyFont="1" applyFill="1" applyBorder="1" applyAlignment="1" applyProtection="1">
      <alignment horizontal="center" vertical="center" shrinkToFit="1"/>
    </xf>
    <xf numFmtId="0" fontId="17" fillId="8" borderId="6" xfId="2" applyFont="1" applyFill="1" applyBorder="1" applyAlignment="1" applyProtection="1">
      <alignment horizontal="center" vertical="center" shrinkToFit="1"/>
    </xf>
    <xf numFmtId="0" fontId="17" fillId="0" borderId="6" xfId="2" applyFont="1" applyFill="1" applyBorder="1" applyAlignment="1" applyProtection="1">
      <alignment horizontal="center" vertical="center" shrinkToFit="1"/>
    </xf>
    <xf numFmtId="0" fontId="17" fillId="8" borderId="18" xfId="2" applyFont="1" applyFill="1" applyBorder="1" applyAlignment="1" applyProtection="1">
      <alignment horizontal="center" vertical="center" shrinkToFit="1"/>
    </xf>
    <xf numFmtId="0" fontId="17" fillId="8" borderId="6" xfId="2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>
      <alignment vertical="center"/>
    </xf>
    <xf numFmtId="0" fontId="22" fillId="0" borderId="4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10" borderId="0" xfId="0" applyFont="1" applyFill="1" applyBorder="1" applyAlignment="1">
      <alignment horizontal="center" vertical="center"/>
    </xf>
    <xf numFmtId="0" fontId="17" fillId="0" borderId="15" xfId="2" applyFont="1" applyFill="1" applyBorder="1" applyAlignment="1" applyProtection="1">
      <alignment horizontal="center" vertical="center" shrinkToFit="1"/>
    </xf>
    <xf numFmtId="0" fontId="17" fillId="0" borderId="13" xfId="2" applyFont="1" applyFill="1" applyBorder="1" applyAlignment="1" applyProtection="1">
      <alignment horizontal="center" vertical="center" shrinkToFit="1"/>
    </xf>
    <xf numFmtId="0" fontId="17" fillId="0" borderId="14" xfId="2" applyFont="1" applyFill="1" applyBorder="1" applyAlignment="1" applyProtection="1">
      <alignment horizontal="center" vertical="center" shrinkToFit="1"/>
    </xf>
    <xf numFmtId="0" fontId="10" fillId="0" borderId="0" xfId="2" applyFont="1" applyAlignment="1" applyProtection="1">
      <alignment shrinkToFit="1"/>
    </xf>
    <xf numFmtId="0" fontId="20" fillId="0" borderId="0" xfId="0" applyFont="1" applyAlignment="1">
      <alignment vertical="center" shrinkToFit="1"/>
    </xf>
    <xf numFmtId="0" fontId="9" fillId="0" borderId="0" xfId="2" applyFont="1" applyFill="1" applyBorder="1" applyAlignment="1" applyProtection="1">
      <alignment vertical="center" shrinkToFit="1"/>
    </xf>
    <xf numFmtId="0" fontId="19" fillId="0" borderId="0" xfId="0" applyFont="1" applyAlignment="1">
      <alignment vertical="center" shrinkToFit="1"/>
    </xf>
    <xf numFmtId="0" fontId="7" fillId="7" borderId="0" xfId="2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 shrinkToFit="1"/>
    </xf>
    <xf numFmtId="0" fontId="6" fillId="0" borderId="1" xfId="2" applyFont="1" applyBorder="1" applyAlignment="1" applyProtection="1">
      <alignment horizontal="center" vertical="center" shrinkToFit="1"/>
    </xf>
    <xf numFmtId="0" fontId="6" fillId="0" borderId="1" xfId="2" applyFont="1" applyFill="1" applyBorder="1" applyAlignment="1" applyProtection="1">
      <alignment horizontal="center" vertical="center" shrinkToFit="1"/>
    </xf>
    <xf numFmtId="0" fontId="7" fillId="0" borderId="0" xfId="2" applyFont="1" applyAlignment="1" applyProtection="1">
      <alignment shrinkToFit="1"/>
    </xf>
    <xf numFmtId="0" fontId="15" fillId="0" borderId="0" xfId="0" applyFont="1" applyAlignment="1">
      <alignment vertical="center" shrinkToFit="1"/>
    </xf>
    <xf numFmtId="0" fontId="6" fillId="7" borderId="16" xfId="2" applyFont="1" applyFill="1" applyBorder="1" applyAlignment="1" applyProtection="1">
      <alignment horizontal="center" vertical="center" shrinkToFit="1"/>
    </xf>
    <xf numFmtId="0" fontId="17" fillId="0" borderId="16" xfId="2" applyFont="1" applyFill="1" applyBorder="1" applyAlignment="1" applyProtection="1">
      <alignment horizontal="center" vertical="center" shrinkToFit="1"/>
    </xf>
    <xf numFmtId="0" fontId="7" fillId="2" borderId="0" xfId="2" applyFont="1" applyFill="1" applyAlignment="1" applyProtection="1">
      <alignment shrinkToFit="1"/>
    </xf>
    <xf numFmtId="0" fontId="6" fillId="7" borderId="12" xfId="2" applyFont="1" applyFill="1" applyBorder="1" applyAlignment="1" applyProtection="1">
      <alignment horizontal="center" vertical="center" shrinkToFit="1"/>
    </xf>
    <xf numFmtId="0" fontId="17" fillId="0" borderId="12" xfId="2" applyFont="1" applyBorder="1" applyAlignment="1" applyProtection="1">
      <alignment horizontal="center" vertical="center" shrinkToFit="1"/>
    </xf>
    <xf numFmtId="0" fontId="15" fillId="7" borderId="1" xfId="0" applyFont="1" applyFill="1" applyBorder="1" applyAlignment="1">
      <alignment vertical="center" shrinkToFit="1"/>
    </xf>
    <xf numFmtId="0" fontId="7" fillId="8" borderId="1" xfId="2" applyFont="1" applyFill="1" applyBorder="1" applyAlignment="1" applyProtection="1">
      <alignment shrinkToFit="1"/>
    </xf>
    <xf numFmtId="0" fontId="17" fillId="0" borderId="16" xfId="2" applyFont="1" applyBorder="1" applyAlignment="1" applyProtection="1">
      <alignment horizontal="center" vertical="center" shrinkToFit="1"/>
    </xf>
    <xf numFmtId="0" fontId="17" fillId="0" borderId="0" xfId="2" applyFont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5" borderId="4" xfId="1" applyFont="1" applyFill="1" applyBorder="1" applyAlignment="1" applyProtection="1">
      <alignment horizontal="center" vertical="center" shrinkToFit="1"/>
      <protection locked="0"/>
    </xf>
    <xf numFmtId="49" fontId="6" fillId="0" borderId="4" xfId="1" applyNumberFormat="1" applyFont="1" applyBorder="1" applyAlignment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6" fillId="5" borderId="0" xfId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Border="1" applyAlignment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49" fontId="6" fillId="0" borderId="4" xfId="1" applyNumberFormat="1" applyFont="1" applyBorder="1" applyAlignment="1" applyProtection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</xf>
    <xf numFmtId="0" fontId="6" fillId="5" borderId="6" xfId="1" applyFont="1" applyFill="1" applyBorder="1" applyAlignment="1" applyProtection="1">
      <alignment horizontal="center" vertical="center" shrinkToFit="1"/>
      <protection locked="0"/>
    </xf>
    <xf numFmtId="49" fontId="6" fillId="0" borderId="6" xfId="1" applyNumberFormat="1" applyFont="1" applyBorder="1" applyAlignment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5" borderId="5" xfId="1" applyFont="1" applyFill="1" applyBorder="1" applyAlignment="1" applyProtection="1">
      <alignment horizontal="center" vertical="center" shrinkToFit="1"/>
      <protection locked="0"/>
    </xf>
    <xf numFmtId="49" fontId="6" fillId="0" borderId="5" xfId="1" applyNumberFormat="1" applyFont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49" fontId="6" fillId="0" borderId="6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Border="1" applyAlignment="1" applyProtection="1">
      <alignment horizontal="center" vertical="center" shrinkToFit="1"/>
    </xf>
    <xf numFmtId="0" fontId="6" fillId="5" borderId="9" xfId="1" applyFont="1" applyFill="1" applyBorder="1" applyAlignment="1" applyProtection="1">
      <alignment horizontal="center" vertical="center" shrinkToFit="1"/>
      <protection locked="0"/>
    </xf>
    <xf numFmtId="49" fontId="6" fillId="0" borderId="9" xfId="1" applyNumberFormat="1" applyFont="1" applyBorder="1" applyAlignment="1" applyProtection="1">
      <alignment horizontal="center" vertical="center" shrinkToFit="1"/>
    </xf>
    <xf numFmtId="0" fontId="6" fillId="0" borderId="9" xfId="1" applyFont="1" applyFill="1" applyBorder="1" applyAlignment="1" applyProtection="1">
      <alignment horizontal="center" vertical="center" shrinkToFit="1"/>
      <protection locked="0"/>
    </xf>
    <xf numFmtId="0" fontId="6" fillId="5" borderId="11" xfId="1" applyFont="1" applyFill="1" applyBorder="1" applyAlignment="1" applyProtection="1">
      <alignment horizontal="center" vertical="center" shrinkToFit="1"/>
      <protection locked="0"/>
    </xf>
    <xf numFmtId="49" fontId="6" fillId="0" borderId="11" xfId="1" applyNumberFormat="1" applyFont="1" applyBorder="1" applyAlignment="1" applyProtection="1">
      <alignment horizontal="center" vertical="center" shrinkToFit="1"/>
    </xf>
    <xf numFmtId="0" fontId="6" fillId="0" borderId="11" xfId="1" applyFont="1" applyFill="1" applyBorder="1" applyAlignment="1" applyProtection="1">
      <alignment horizontal="center" vertical="center" shrinkToFit="1"/>
      <protection locked="0"/>
    </xf>
    <xf numFmtId="0" fontId="25" fillId="4" borderId="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</xf>
    <xf numFmtId="0" fontId="15" fillId="1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9" xfId="1" applyFont="1" applyFill="1" applyBorder="1" applyAlignment="1" applyProtection="1">
      <alignment horizontal="center" vertical="center" shrinkToFit="1"/>
    </xf>
    <xf numFmtId="0" fontId="6" fillId="0" borderId="11" xfId="1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9" xfId="1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6" fillId="0" borderId="86" xfId="1" applyFont="1" applyFill="1" applyBorder="1" applyAlignment="1" applyProtection="1">
      <alignment horizontal="center" vertical="center" shrinkToFit="1"/>
    </xf>
    <xf numFmtId="0" fontId="6" fillId="5" borderId="86" xfId="1" applyFont="1" applyFill="1" applyBorder="1" applyAlignment="1" applyProtection="1">
      <alignment horizontal="center" vertical="center" shrinkToFit="1"/>
      <protection locked="0"/>
    </xf>
    <xf numFmtId="49" fontId="6" fillId="0" borderId="86" xfId="1" applyNumberFormat="1" applyFont="1" applyBorder="1" applyAlignment="1" applyProtection="1">
      <alignment horizontal="center" vertical="center" shrinkToFit="1"/>
    </xf>
    <xf numFmtId="0" fontId="6" fillId="0" borderId="86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6" fillId="13" borderId="64" xfId="1" applyFont="1" applyFill="1" applyBorder="1" applyAlignment="1">
      <alignment horizontal="center" vertical="center" textRotation="255" shrinkToFit="1"/>
    </xf>
    <xf numFmtId="0" fontId="6" fillId="13" borderId="66" xfId="1" applyFont="1" applyFill="1" applyBorder="1" applyAlignment="1">
      <alignment horizontal="center" vertical="center" textRotation="255" shrinkToFit="1"/>
    </xf>
    <xf numFmtId="0" fontId="6" fillId="13" borderId="68" xfId="1" applyFont="1" applyFill="1" applyBorder="1" applyAlignment="1">
      <alignment horizontal="center" vertical="center" textRotation="255" shrinkToFit="1"/>
    </xf>
    <xf numFmtId="20" fontId="6" fillId="13" borderId="63" xfId="1" applyNumberFormat="1" applyFont="1" applyFill="1" applyBorder="1" applyAlignment="1">
      <alignment horizontal="center" vertical="center" textRotation="255" shrinkToFit="1"/>
    </xf>
    <xf numFmtId="20" fontId="6" fillId="13" borderId="65" xfId="1" applyNumberFormat="1" applyFont="1" applyFill="1" applyBorder="1" applyAlignment="1">
      <alignment horizontal="center" vertical="center" textRotation="255" shrinkToFit="1"/>
    </xf>
    <xf numFmtId="20" fontId="6" fillId="13" borderId="70" xfId="1" applyNumberFormat="1" applyFont="1" applyFill="1" applyBorder="1" applyAlignment="1">
      <alignment horizontal="center" vertical="center" textRotation="255" shrinkToFit="1"/>
    </xf>
    <xf numFmtId="0" fontId="6" fillId="0" borderId="9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86" xfId="1" applyFont="1" applyFill="1" applyBorder="1" applyAlignment="1" applyProtection="1">
      <alignment horizontal="center" vertical="center" shrinkToFit="1"/>
    </xf>
    <xf numFmtId="176" fontId="6" fillId="0" borderId="9" xfId="1" applyNumberFormat="1" applyFont="1" applyFill="1" applyBorder="1" applyAlignment="1" applyProtection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6" fillId="0" borderId="86" xfId="1" applyNumberFormat="1" applyFont="1" applyFill="1" applyBorder="1" applyAlignment="1" applyProtection="1">
      <alignment horizontal="center" vertical="center" shrinkToFit="1"/>
    </xf>
    <xf numFmtId="0" fontId="6" fillId="4" borderId="62" xfId="1" applyFont="1" applyFill="1" applyBorder="1" applyAlignment="1">
      <alignment horizontal="center" vertical="center" textRotation="255" shrinkToFit="1"/>
    </xf>
    <xf numFmtId="0" fontId="6" fillId="4" borderId="23" xfId="1" applyFont="1" applyFill="1" applyBorder="1" applyAlignment="1">
      <alignment horizontal="center" vertical="center" textRotation="255" shrinkToFit="1"/>
    </xf>
    <xf numFmtId="0" fontId="6" fillId="4" borderId="24" xfId="1" applyFont="1" applyFill="1" applyBorder="1" applyAlignment="1">
      <alignment horizontal="center" vertical="center" textRotation="255" shrinkToFit="1"/>
    </xf>
    <xf numFmtId="20" fontId="6" fillId="4" borderId="41" xfId="1" applyNumberFormat="1" applyFont="1" applyFill="1" applyBorder="1" applyAlignment="1">
      <alignment horizontal="center" vertical="center" textRotation="255" shrinkToFit="1"/>
    </xf>
    <xf numFmtId="20" fontId="6" fillId="4" borderId="20" xfId="1" applyNumberFormat="1" applyFont="1" applyFill="1" applyBorder="1" applyAlignment="1">
      <alignment horizontal="center" vertical="center" textRotation="255" shrinkToFit="1"/>
    </xf>
    <xf numFmtId="0" fontId="6" fillId="4" borderId="9" xfId="1" applyFont="1" applyFill="1" applyBorder="1" applyAlignment="1">
      <alignment horizontal="center" vertical="center" textRotation="255" shrinkToFit="1"/>
    </xf>
    <xf numFmtId="0" fontId="6" fillId="4" borderId="0" xfId="1" applyFont="1" applyFill="1" applyBorder="1" applyAlignment="1">
      <alignment horizontal="center" vertical="center" textRotation="255" shrinkToFit="1"/>
    </xf>
    <xf numFmtId="0" fontId="6" fillId="4" borderId="0" xfId="1" applyFont="1" applyFill="1" applyBorder="1" applyAlignment="1" applyProtection="1">
      <alignment horizontal="center" vertical="center" shrinkToFit="1"/>
    </xf>
    <xf numFmtId="0" fontId="6" fillId="0" borderId="4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20" fontId="6" fillId="4" borderId="32" xfId="1" applyNumberFormat="1" applyFont="1" applyFill="1" applyBorder="1" applyAlignment="1">
      <alignment horizontal="center" vertical="center"/>
    </xf>
    <xf numFmtId="20" fontId="6" fillId="4" borderId="33" xfId="1" applyNumberFormat="1" applyFont="1" applyFill="1" applyBorder="1" applyAlignment="1">
      <alignment horizontal="center" vertical="center"/>
    </xf>
    <xf numFmtId="20" fontId="6" fillId="4" borderId="21" xfId="1" applyNumberFormat="1" applyFont="1" applyFill="1" applyBorder="1" applyAlignment="1">
      <alignment horizontal="center" vertical="center" textRotation="255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176" fontId="6" fillId="0" borderId="4" xfId="1" applyNumberFormat="1" applyFont="1" applyFill="1" applyBorder="1" applyAlignment="1" applyProtection="1">
      <alignment horizontal="center" vertical="center" shrinkToFit="1"/>
    </xf>
    <xf numFmtId="176" fontId="6" fillId="0" borderId="5" xfId="1" applyNumberFormat="1" applyFont="1" applyFill="1" applyBorder="1" applyAlignment="1" applyProtection="1">
      <alignment horizontal="center" vertical="center" shrinkToFit="1"/>
    </xf>
    <xf numFmtId="0" fontId="6" fillId="4" borderId="69" xfId="1" applyFont="1" applyFill="1" applyBorder="1" applyAlignment="1">
      <alignment horizontal="center" vertical="center" textRotation="255" shrinkToFit="1"/>
    </xf>
    <xf numFmtId="0" fontId="6" fillId="4" borderId="66" xfId="1" applyFont="1" applyFill="1" applyBorder="1" applyAlignment="1">
      <alignment horizontal="center" vertical="center" textRotation="255" shrinkToFit="1"/>
    </xf>
    <xf numFmtId="0" fontId="6" fillId="4" borderId="71" xfId="1" applyFont="1" applyFill="1" applyBorder="1" applyAlignment="1">
      <alignment horizontal="center" vertical="center" textRotation="255" shrinkToFit="1"/>
    </xf>
    <xf numFmtId="20" fontId="6" fillId="13" borderId="67" xfId="1" applyNumberFormat="1" applyFont="1" applyFill="1" applyBorder="1" applyAlignment="1">
      <alignment horizontal="center" vertical="center" textRotation="255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 shrinkToFit="1"/>
    </xf>
    <xf numFmtId="176" fontId="6" fillId="0" borderId="50" xfId="1" applyNumberFormat="1" applyFont="1" applyFill="1" applyBorder="1" applyAlignment="1" applyProtection="1">
      <alignment horizontal="center" vertical="center" shrinkToFit="1"/>
    </xf>
    <xf numFmtId="176" fontId="6" fillId="0" borderId="6" xfId="1" applyNumberFormat="1" applyFont="1" applyFill="1" applyBorder="1" applyAlignment="1" applyProtection="1">
      <alignment horizontal="center" vertical="center" shrinkToFit="1"/>
    </xf>
    <xf numFmtId="20" fontId="6" fillId="4" borderId="0" xfId="1" applyNumberFormat="1" applyFont="1" applyFill="1" applyBorder="1" applyAlignment="1" applyProtection="1">
      <alignment horizontal="center" vertical="center" shrinkToFit="1"/>
    </xf>
    <xf numFmtId="0" fontId="13" fillId="4" borderId="4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 textRotation="255"/>
    </xf>
    <xf numFmtId="0" fontId="26" fillId="4" borderId="44" xfId="0" applyFont="1" applyFill="1" applyBorder="1" applyAlignment="1">
      <alignment horizontal="center" vertical="center" textRotation="255"/>
    </xf>
    <xf numFmtId="0" fontId="13" fillId="4" borderId="43" xfId="0" applyFont="1" applyFill="1" applyBorder="1" applyAlignment="1">
      <alignment horizontal="center" vertical="center" textRotation="255"/>
    </xf>
    <xf numFmtId="0" fontId="13" fillId="4" borderId="44" xfId="0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0" fontId="6" fillId="4" borderId="19" xfId="1" applyNumberFormat="1" applyFont="1" applyFill="1" applyBorder="1" applyAlignment="1">
      <alignment horizontal="center" vertical="center" textRotation="255" shrinkToFit="1"/>
    </xf>
    <xf numFmtId="20" fontId="6" fillId="4" borderId="31" xfId="1" applyNumberFormat="1" applyFont="1" applyFill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20" fontId="6" fillId="4" borderId="34" xfId="1" applyNumberFormat="1" applyFont="1" applyFill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textRotation="255" shrinkToFit="1"/>
    </xf>
    <xf numFmtId="0" fontId="6" fillId="4" borderId="6" xfId="1" applyFont="1" applyFill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6" fillId="0" borderId="50" xfId="1" applyFont="1" applyFill="1" applyBorder="1" applyAlignment="1" applyProtection="1">
      <alignment horizontal="center" vertical="center" shrinkToFit="1"/>
    </xf>
    <xf numFmtId="20" fontId="6" fillId="4" borderId="72" xfId="1" applyNumberFormat="1" applyFont="1" applyFill="1" applyBorder="1" applyAlignment="1">
      <alignment horizontal="center" vertical="center" textRotation="255" shrinkToFit="1"/>
    </xf>
    <xf numFmtId="20" fontId="6" fillId="4" borderId="65" xfId="1" applyNumberFormat="1" applyFont="1" applyFill="1" applyBorder="1" applyAlignment="1">
      <alignment horizontal="center" vertical="center" textRotation="255" shrinkToFit="1"/>
    </xf>
    <xf numFmtId="20" fontId="6" fillId="4" borderId="83" xfId="1" applyNumberFormat="1" applyFont="1" applyFill="1" applyBorder="1" applyAlignment="1">
      <alignment horizontal="center" vertical="center" textRotation="255" shrinkToFit="1"/>
    </xf>
    <xf numFmtId="20" fontId="6" fillId="4" borderId="39" xfId="1" applyNumberFormat="1" applyFont="1" applyFill="1" applyBorder="1" applyAlignment="1">
      <alignment horizontal="center" vertical="center" textRotation="255" shrinkToFit="1"/>
    </xf>
    <xf numFmtId="0" fontId="6" fillId="0" borderId="11" xfId="1" applyFont="1" applyFill="1" applyBorder="1" applyAlignment="1" applyProtection="1">
      <alignment horizontal="center" vertical="center" shrinkToFit="1"/>
    </xf>
    <xf numFmtId="20" fontId="13" fillId="4" borderId="0" xfId="1" applyNumberFormat="1" applyFont="1" applyFill="1" applyBorder="1" applyAlignment="1" applyProtection="1">
      <alignment horizontal="center" vertical="center" shrinkToFit="1"/>
    </xf>
    <xf numFmtId="0" fontId="13" fillId="4" borderId="0" xfId="1" applyFont="1" applyFill="1" applyBorder="1" applyAlignment="1" applyProtection="1">
      <alignment horizontal="center" vertical="center" shrinkToFit="1"/>
    </xf>
    <xf numFmtId="0" fontId="6" fillId="0" borderId="38" xfId="1" applyFont="1" applyBorder="1" applyAlignment="1">
      <alignment horizontal="center" vertical="center"/>
    </xf>
    <xf numFmtId="0" fontId="6" fillId="4" borderId="73" xfId="1" applyFont="1" applyFill="1" applyBorder="1" applyAlignment="1">
      <alignment horizontal="center" vertical="center" textRotation="255" shrinkToFit="1"/>
    </xf>
    <xf numFmtId="0" fontId="6" fillId="0" borderId="21" xfId="1" applyFont="1" applyBorder="1" applyAlignment="1">
      <alignment horizontal="center" vertical="center"/>
    </xf>
    <xf numFmtId="20" fontId="6" fillId="4" borderId="48" xfId="1" applyNumberFormat="1" applyFont="1" applyFill="1" applyBorder="1" applyAlignment="1">
      <alignment horizontal="center" vertical="center"/>
    </xf>
    <xf numFmtId="20" fontId="6" fillId="4" borderId="38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textRotation="255"/>
    </xf>
    <xf numFmtId="0" fontId="13" fillId="4" borderId="5" xfId="0" applyFont="1" applyFill="1" applyBorder="1" applyAlignment="1">
      <alignment horizontal="center" vertical="center" textRotation="255"/>
    </xf>
    <xf numFmtId="0" fontId="21" fillId="4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4" borderId="5" xfId="0" applyFont="1" applyFill="1" applyBorder="1" applyAlignment="1">
      <alignment horizontal="right" vertical="center"/>
    </xf>
    <xf numFmtId="0" fontId="6" fillId="4" borderId="8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6" fontId="6" fillId="4" borderId="35" xfId="0" applyNumberFormat="1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 textRotation="255"/>
    </xf>
    <xf numFmtId="0" fontId="13" fillId="4" borderId="46" xfId="0" applyFont="1" applyFill="1" applyBorder="1" applyAlignment="1">
      <alignment horizontal="center" vertical="center" textRotation="255"/>
    </xf>
    <xf numFmtId="56" fontId="6" fillId="4" borderId="35" xfId="1" applyNumberFormat="1" applyFont="1" applyFill="1" applyBorder="1" applyAlignment="1">
      <alignment horizontal="center" vertical="center"/>
    </xf>
    <xf numFmtId="0" fontId="6" fillId="4" borderId="37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 textRotation="255" shrinkToFit="1"/>
    </xf>
    <xf numFmtId="0" fontId="15" fillId="10" borderId="0" xfId="0" applyFont="1" applyFill="1" applyBorder="1" applyAlignment="1">
      <alignment horizontal="left" vertical="center" shrinkToFit="1"/>
    </xf>
    <xf numFmtId="0" fontId="6" fillId="4" borderId="85" xfId="1" applyFont="1" applyFill="1" applyBorder="1" applyAlignment="1">
      <alignment horizontal="center" vertical="center" textRotation="255" shrinkToFit="1"/>
    </xf>
    <xf numFmtId="0" fontId="6" fillId="4" borderId="11" xfId="1" applyFont="1" applyFill="1" applyBorder="1" applyAlignment="1">
      <alignment horizontal="center" vertical="center" textRotation="255" shrinkToFit="1"/>
    </xf>
    <xf numFmtId="176" fontId="6" fillId="0" borderId="11" xfId="1" applyNumberFormat="1" applyFont="1" applyFill="1" applyBorder="1" applyAlignment="1" applyProtection="1">
      <alignment horizontal="center" vertical="center" shrinkToFit="1"/>
    </xf>
    <xf numFmtId="0" fontId="6" fillId="4" borderId="40" xfId="1" applyFont="1" applyFill="1" applyBorder="1" applyAlignment="1">
      <alignment horizontal="center" vertical="center" textRotation="255" shrinkToFit="1"/>
    </xf>
    <xf numFmtId="0" fontId="6" fillId="4" borderId="42" xfId="1" applyFont="1" applyFill="1" applyBorder="1" applyAlignment="1">
      <alignment horizontal="center" vertical="center" textRotation="255" shrinkToFit="1"/>
    </xf>
    <xf numFmtId="0" fontId="6" fillId="13" borderId="0" xfId="1" applyFont="1" applyFill="1" applyBorder="1" applyAlignment="1" applyProtection="1">
      <alignment horizontal="center" vertical="center" shrinkToFit="1"/>
    </xf>
    <xf numFmtId="0" fontId="6" fillId="4" borderId="50" xfId="1" applyFont="1" applyFill="1" applyBorder="1" applyAlignment="1">
      <alignment horizontal="center" vertical="center" textRotation="255" shrinkToFit="1"/>
    </xf>
    <xf numFmtId="20" fontId="6" fillId="4" borderId="61" xfId="1" applyNumberFormat="1" applyFont="1" applyFill="1" applyBorder="1" applyAlignment="1">
      <alignment horizontal="center" vertical="center" textRotation="255" shrinkToFit="1"/>
    </xf>
    <xf numFmtId="0" fontId="6" fillId="4" borderId="35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6" fillId="4" borderId="84" xfId="1" applyFont="1" applyFill="1" applyBorder="1" applyAlignment="1">
      <alignment horizontal="center" vertical="center"/>
    </xf>
    <xf numFmtId="20" fontId="6" fillId="13" borderId="61" xfId="1" applyNumberFormat="1" applyFont="1" applyFill="1" applyBorder="1" applyAlignment="1">
      <alignment horizontal="center" vertical="center" textRotation="255" shrinkToFit="1"/>
    </xf>
    <xf numFmtId="20" fontId="6" fillId="13" borderId="20" xfId="1" applyNumberFormat="1" applyFont="1" applyFill="1" applyBorder="1" applyAlignment="1">
      <alignment horizontal="center" vertical="center" textRotation="255" shrinkToFit="1"/>
    </xf>
    <xf numFmtId="20" fontId="6" fillId="13" borderId="31" xfId="1" applyNumberFormat="1" applyFont="1" applyFill="1" applyBorder="1" applyAlignment="1">
      <alignment horizontal="center" vertical="center" textRotation="255" shrinkToFit="1"/>
    </xf>
    <xf numFmtId="0" fontId="6" fillId="13" borderId="62" xfId="1" applyFont="1" applyFill="1" applyBorder="1" applyAlignment="1">
      <alignment horizontal="center" vertical="center" textRotation="255" shrinkToFit="1"/>
    </xf>
    <xf numFmtId="0" fontId="6" fillId="13" borderId="23" xfId="1" applyFont="1" applyFill="1" applyBorder="1" applyAlignment="1">
      <alignment horizontal="center" vertical="center" textRotation="255" shrinkToFit="1"/>
    </xf>
    <xf numFmtId="0" fontId="6" fillId="13" borderId="25" xfId="1" applyFont="1" applyFill="1" applyBorder="1" applyAlignment="1">
      <alignment horizontal="center" vertical="center" textRotation="255" shrinkToFit="1"/>
    </xf>
    <xf numFmtId="20" fontId="6" fillId="13" borderId="19" xfId="1" applyNumberFormat="1" applyFont="1" applyFill="1" applyBorder="1" applyAlignment="1">
      <alignment horizontal="center" vertical="center" textRotation="255" shrinkToFit="1"/>
    </xf>
    <xf numFmtId="0" fontId="6" fillId="13" borderId="22" xfId="1" applyFont="1" applyFill="1" applyBorder="1" applyAlignment="1">
      <alignment horizontal="center" vertical="center" textRotation="255" shrinkToFit="1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20" fontId="6" fillId="13" borderId="21" xfId="1" applyNumberFormat="1" applyFont="1" applyFill="1" applyBorder="1" applyAlignment="1">
      <alignment horizontal="center" vertical="center" textRotation="255" shrinkToFit="1"/>
    </xf>
    <xf numFmtId="0" fontId="6" fillId="13" borderId="24" xfId="1" applyFont="1" applyFill="1" applyBorder="1" applyAlignment="1">
      <alignment horizontal="center" vertical="center" textRotation="255" shrinkToFit="1"/>
    </xf>
    <xf numFmtId="0" fontId="17" fillId="0" borderId="12" xfId="2" applyFont="1" applyFill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6" fillId="3" borderId="1" xfId="2" applyFont="1" applyFill="1" applyBorder="1" applyAlignment="1" applyProtection="1">
      <alignment horizontal="center" vertical="center" shrinkToFit="1"/>
    </xf>
    <xf numFmtId="0" fontId="6" fillId="3" borderId="26" xfId="2" applyFont="1" applyFill="1" applyBorder="1" applyAlignment="1" applyProtection="1">
      <alignment horizontal="center" vertical="center" shrinkToFit="1"/>
    </xf>
    <xf numFmtId="0" fontId="6" fillId="3" borderId="27" xfId="2" applyFont="1" applyFill="1" applyBorder="1" applyAlignment="1" applyProtection="1">
      <alignment horizontal="center" vertical="center" shrinkToFit="1"/>
    </xf>
    <xf numFmtId="0" fontId="6" fillId="3" borderId="47" xfId="2" applyFont="1" applyFill="1" applyBorder="1" applyAlignment="1" applyProtection="1">
      <alignment horizontal="center" vertical="center" shrinkToFit="1"/>
    </xf>
    <xf numFmtId="0" fontId="16" fillId="0" borderId="0" xfId="2" applyFont="1" applyAlignment="1" applyProtection="1">
      <alignment horizontal="left" shrinkToFit="1"/>
    </xf>
    <xf numFmtId="0" fontId="8" fillId="0" borderId="0" xfId="2" applyFont="1" applyBorder="1" applyAlignment="1" applyProtection="1">
      <alignment horizontal="center" vertical="center" shrinkToFit="1"/>
    </xf>
    <xf numFmtId="0" fontId="8" fillId="9" borderId="0" xfId="2" applyFont="1" applyFill="1" applyBorder="1" applyAlignment="1" applyProtection="1">
      <alignment horizontal="center" vertical="center" shrinkToFit="1"/>
    </xf>
    <xf numFmtId="0" fontId="8" fillId="9" borderId="2" xfId="2" applyFont="1" applyFill="1" applyBorder="1" applyAlignment="1" applyProtection="1">
      <alignment horizontal="center" vertical="center" shrinkToFit="1"/>
    </xf>
    <xf numFmtId="0" fontId="8" fillId="9" borderId="30" xfId="2" applyFont="1" applyFill="1" applyBorder="1" applyAlignment="1" applyProtection="1">
      <alignment horizontal="center" vertical="center" shrinkToFit="1"/>
    </xf>
    <xf numFmtId="0" fontId="8" fillId="9" borderId="29" xfId="2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horizontal="left" vertical="center" shrinkToFit="1"/>
      <protection locked="0"/>
    </xf>
    <xf numFmtId="0" fontId="7" fillId="0" borderId="0" xfId="2" applyFont="1" applyFill="1" applyBorder="1" applyAlignment="1" applyProtection="1">
      <alignment horizontal="right" vertical="center" shrinkToFit="1"/>
      <protection locked="0"/>
    </xf>
    <xf numFmtId="0" fontId="7" fillId="9" borderId="0" xfId="2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Border="1" applyAlignment="1" applyProtection="1">
      <alignment horizontal="left" vertical="center" shrinkToFit="1"/>
    </xf>
    <xf numFmtId="0" fontId="8" fillId="9" borderId="23" xfId="2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16" xfId="2" applyFont="1" applyBorder="1" applyAlignment="1" applyProtection="1">
      <alignment horizontal="center" vertical="center" shrinkToFit="1"/>
    </xf>
    <xf numFmtId="0" fontId="23" fillId="10" borderId="4" xfId="2" applyFont="1" applyFill="1" applyBorder="1" applyAlignment="1" applyProtection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7" fillId="0" borderId="45" xfId="2" applyFont="1" applyBorder="1" applyAlignment="1" applyProtection="1">
      <alignment horizontal="center" shrinkToFit="1"/>
    </xf>
    <xf numFmtId="0" fontId="7" fillId="0" borderId="0" xfId="2" applyFont="1" applyAlignment="1" applyProtection="1">
      <alignment horizontal="center" shrinkToFit="1"/>
    </xf>
    <xf numFmtId="0" fontId="24" fillId="0" borderId="0" xfId="2" applyFont="1" applyFill="1" applyBorder="1" applyAlignment="1" applyProtection="1">
      <alignment horizontal="center" vertical="top" shrinkToFit="1"/>
    </xf>
  </cellXfs>
  <cellStyles count="3">
    <cellStyle name="Note 13" xfId="1" xr:uid="{00000000-0005-0000-0000-000000000000}"/>
    <cellStyle name="Warning Text 26" xfId="2" xr:uid="{00000000-0005-0000-0000-000001000000}"/>
    <cellStyle name="標準" xfId="0" builtinId="0"/>
  </cellStyles>
  <dxfs count="3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mruColors>
      <color rgb="FFFDE9D9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285749</xdr:colOff>
      <xdr:row>48</xdr:row>
      <xdr:rowOff>95250</xdr:rowOff>
    </xdr:from>
    <xdr:to>
      <xdr:col>17</xdr:col>
      <xdr:colOff>66675</xdr:colOff>
      <xdr:row>51</xdr:row>
      <xdr:rowOff>95250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04899" y="87915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48</xdr:row>
      <xdr:rowOff>95250</xdr:rowOff>
    </xdr:from>
    <xdr:to>
      <xdr:col>8</xdr:col>
      <xdr:colOff>66675</xdr:colOff>
      <xdr:row>51</xdr:row>
      <xdr:rowOff>95250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04899" y="8077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48</xdr:row>
      <xdr:rowOff>95250</xdr:rowOff>
    </xdr:from>
    <xdr:to>
      <xdr:col>26</xdr:col>
      <xdr:colOff>66675</xdr:colOff>
      <xdr:row>51</xdr:row>
      <xdr:rowOff>95250</xdr:rowOff>
    </xdr:to>
    <xdr:sp macro="" textlink="">
      <xdr:nvSpPr>
        <xdr:cNvPr id="48" name="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04899" y="87915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48</xdr:row>
      <xdr:rowOff>95250</xdr:rowOff>
    </xdr:from>
    <xdr:to>
      <xdr:col>35</xdr:col>
      <xdr:colOff>66675</xdr:colOff>
      <xdr:row>51</xdr:row>
      <xdr:rowOff>95250</xdr:rowOff>
    </xdr:to>
    <xdr:sp macro="" textlink="">
      <xdr:nvSpPr>
        <xdr:cNvPr id="60" name="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771774" y="87915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28</xdr:row>
      <xdr:rowOff>95250</xdr:rowOff>
    </xdr:from>
    <xdr:to>
      <xdr:col>8</xdr:col>
      <xdr:colOff>66675</xdr:colOff>
      <xdr:row>31</xdr:row>
      <xdr:rowOff>95250</xdr:rowOff>
    </xdr:to>
    <xdr:sp macro="" textlink="">
      <xdr:nvSpPr>
        <xdr:cNvPr id="107" name="大かっこ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263827" y="1034335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32</xdr:row>
      <xdr:rowOff>95250</xdr:rowOff>
    </xdr:from>
    <xdr:to>
      <xdr:col>8</xdr:col>
      <xdr:colOff>66675</xdr:colOff>
      <xdr:row>35</xdr:row>
      <xdr:rowOff>95250</xdr:rowOff>
    </xdr:to>
    <xdr:sp macro="" textlink="">
      <xdr:nvSpPr>
        <xdr:cNvPr id="108" name="大かっこ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263827" y="1785602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36</xdr:row>
      <xdr:rowOff>95250</xdr:rowOff>
    </xdr:from>
    <xdr:to>
      <xdr:col>8</xdr:col>
      <xdr:colOff>66675</xdr:colOff>
      <xdr:row>39</xdr:row>
      <xdr:rowOff>95250</xdr:rowOff>
    </xdr:to>
    <xdr:sp macro="" textlink="">
      <xdr:nvSpPr>
        <xdr:cNvPr id="109" name="大かっこ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263827" y="2536870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</xdr:row>
      <xdr:rowOff>95250</xdr:rowOff>
    </xdr:from>
    <xdr:to>
      <xdr:col>8</xdr:col>
      <xdr:colOff>66675</xdr:colOff>
      <xdr:row>7</xdr:row>
      <xdr:rowOff>95250</xdr:rowOff>
    </xdr:to>
    <xdr:sp macro="" textlink="">
      <xdr:nvSpPr>
        <xdr:cNvPr id="110" name="大かっこ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263827" y="3288137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8</xdr:row>
      <xdr:rowOff>95250</xdr:rowOff>
    </xdr:from>
    <xdr:to>
      <xdr:col>8</xdr:col>
      <xdr:colOff>66675</xdr:colOff>
      <xdr:row>11</xdr:row>
      <xdr:rowOff>95250</xdr:rowOff>
    </xdr:to>
    <xdr:sp macro="" textlink="">
      <xdr:nvSpPr>
        <xdr:cNvPr id="111" name="大かっこ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263827" y="4039405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12</xdr:row>
      <xdr:rowOff>95250</xdr:rowOff>
    </xdr:from>
    <xdr:to>
      <xdr:col>8</xdr:col>
      <xdr:colOff>66675</xdr:colOff>
      <xdr:row>15</xdr:row>
      <xdr:rowOff>95250</xdr:rowOff>
    </xdr:to>
    <xdr:sp macro="" textlink="">
      <xdr:nvSpPr>
        <xdr:cNvPr id="112" name="大かっこ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263827" y="4790673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16</xdr:row>
      <xdr:rowOff>95250</xdr:rowOff>
    </xdr:from>
    <xdr:to>
      <xdr:col>8</xdr:col>
      <xdr:colOff>66675</xdr:colOff>
      <xdr:row>19</xdr:row>
      <xdr:rowOff>95250</xdr:rowOff>
    </xdr:to>
    <xdr:sp macro="" textlink="">
      <xdr:nvSpPr>
        <xdr:cNvPr id="113" name="大かっこ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263827" y="5541940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20</xdr:row>
      <xdr:rowOff>95250</xdr:rowOff>
    </xdr:from>
    <xdr:to>
      <xdr:col>8</xdr:col>
      <xdr:colOff>66675</xdr:colOff>
      <xdr:row>23</xdr:row>
      <xdr:rowOff>95250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263827" y="6293208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24</xdr:row>
      <xdr:rowOff>95250</xdr:rowOff>
    </xdr:from>
    <xdr:to>
      <xdr:col>8</xdr:col>
      <xdr:colOff>66675</xdr:colOff>
      <xdr:row>27</xdr:row>
      <xdr:rowOff>95250</xdr:rowOff>
    </xdr:to>
    <xdr:sp macro="" textlink="">
      <xdr:nvSpPr>
        <xdr:cNvPr id="115" name="大かっこ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263827" y="7044475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4</xdr:row>
      <xdr:rowOff>95250</xdr:rowOff>
    </xdr:from>
    <xdr:to>
      <xdr:col>35</xdr:col>
      <xdr:colOff>66675</xdr:colOff>
      <xdr:row>7</xdr:row>
      <xdr:rowOff>95250</xdr:rowOff>
    </xdr:to>
    <xdr:sp macro="" textlink="">
      <xdr:nvSpPr>
        <xdr:cNvPr id="116" name="大かっこ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909954" y="1034335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8</xdr:row>
      <xdr:rowOff>95250</xdr:rowOff>
    </xdr:from>
    <xdr:to>
      <xdr:col>35</xdr:col>
      <xdr:colOff>66675</xdr:colOff>
      <xdr:row>11</xdr:row>
      <xdr:rowOff>95250</xdr:rowOff>
    </xdr:to>
    <xdr:sp macro="" textlink="">
      <xdr:nvSpPr>
        <xdr:cNvPr id="117" name="大かっこ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909954" y="1785602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12</xdr:row>
      <xdr:rowOff>95250</xdr:rowOff>
    </xdr:from>
    <xdr:to>
      <xdr:col>35</xdr:col>
      <xdr:colOff>66675</xdr:colOff>
      <xdr:row>15</xdr:row>
      <xdr:rowOff>95250</xdr:rowOff>
    </xdr:to>
    <xdr:sp macro="" textlink="">
      <xdr:nvSpPr>
        <xdr:cNvPr id="118" name="大かっこ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2909954" y="2536870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16</xdr:row>
      <xdr:rowOff>95250</xdr:rowOff>
    </xdr:from>
    <xdr:to>
      <xdr:col>35</xdr:col>
      <xdr:colOff>66675</xdr:colOff>
      <xdr:row>19</xdr:row>
      <xdr:rowOff>95250</xdr:rowOff>
    </xdr:to>
    <xdr:sp macro="" textlink="">
      <xdr:nvSpPr>
        <xdr:cNvPr id="119" name="大かっこ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2909954" y="3288137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200024</xdr:colOff>
      <xdr:row>20</xdr:row>
      <xdr:rowOff>95250</xdr:rowOff>
    </xdr:from>
    <xdr:to>
      <xdr:col>35</xdr:col>
      <xdr:colOff>66675</xdr:colOff>
      <xdr:row>23</xdr:row>
      <xdr:rowOff>95250</xdr:rowOff>
    </xdr:to>
    <xdr:sp macro="" textlink="">
      <xdr:nvSpPr>
        <xdr:cNvPr id="120" name="大かっこ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165055" y="533400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24</xdr:row>
      <xdr:rowOff>95250</xdr:rowOff>
    </xdr:from>
    <xdr:to>
      <xdr:col>35</xdr:col>
      <xdr:colOff>66675</xdr:colOff>
      <xdr:row>27</xdr:row>
      <xdr:rowOff>95250</xdr:rowOff>
    </xdr:to>
    <xdr:sp macro="" textlink="">
      <xdr:nvSpPr>
        <xdr:cNvPr id="121" name="大かっこ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2909954" y="4790673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28</xdr:row>
      <xdr:rowOff>95250</xdr:rowOff>
    </xdr:from>
    <xdr:to>
      <xdr:col>35</xdr:col>
      <xdr:colOff>66675</xdr:colOff>
      <xdr:row>31</xdr:row>
      <xdr:rowOff>95250</xdr:rowOff>
    </xdr:to>
    <xdr:sp macro="" textlink="">
      <xdr:nvSpPr>
        <xdr:cNvPr id="122" name="大かっこ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2909954" y="5541940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32</xdr:row>
      <xdr:rowOff>95250</xdr:rowOff>
    </xdr:from>
    <xdr:to>
      <xdr:col>35</xdr:col>
      <xdr:colOff>66675</xdr:colOff>
      <xdr:row>35</xdr:row>
      <xdr:rowOff>95250</xdr:rowOff>
    </xdr:to>
    <xdr:sp macro="" textlink="">
      <xdr:nvSpPr>
        <xdr:cNvPr id="123" name="大かっこ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2909954" y="6293208"/>
          <a:ext cx="725242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36</xdr:row>
      <xdr:rowOff>95250</xdr:rowOff>
    </xdr:from>
    <xdr:to>
      <xdr:col>35</xdr:col>
      <xdr:colOff>66675</xdr:colOff>
      <xdr:row>39</xdr:row>
      <xdr:rowOff>95250</xdr:rowOff>
    </xdr:to>
    <xdr:sp macro="" textlink="">
      <xdr:nvSpPr>
        <xdr:cNvPr id="124" name="大かっこ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909954" y="7044475"/>
          <a:ext cx="725242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159203</xdr:colOff>
      <xdr:row>8</xdr:row>
      <xdr:rowOff>163285</xdr:rowOff>
    </xdr:from>
    <xdr:to>
      <xdr:col>17</xdr:col>
      <xdr:colOff>25854</xdr:colOff>
      <xdr:row>11</xdr:row>
      <xdr:rowOff>163285</xdr:rowOff>
    </xdr:to>
    <xdr:sp macro="" textlink="">
      <xdr:nvSpPr>
        <xdr:cNvPr id="126" name="大かっこ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2907846" y="2340428"/>
          <a:ext cx="737508" cy="816428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12</xdr:row>
      <xdr:rowOff>95250</xdr:rowOff>
    </xdr:from>
    <xdr:to>
      <xdr:col>17</xdr:col>
      <xdr:colOff>66675</xdr:colOff>
      <xdr:row>15</xdr:row>
      <xdr:rowOff>95250</xdr:rowOff>
    </xdr:to>
    <xdr:sp macro="" textlink="">
      <xdr:nvSpPr>
        <xdr:cNvPr id="127" name="大かっこ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4586890" y="2536870"/>
          <a:ext cx="725243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16</xdr:row>
      <xdr:rowOff>95250</xdr:rowOff>
    </xdr:from>
    <xdr:to>
      <xdr:col>17</xdr:col>
      <xdr:colOff>66675</xdr:colOff>
      <xdr:row>19</xdr:row>
      <xdr:rowOff>95250</xdr:rowOff>
    </xdr:to>
    <xdr:sp macro="" textlink="">
      <xdr:nvSpPr>
        <xdr:cNvPr id="128" name="大かっこ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4586890" y="3288137"/>
          <a:ext cx="725243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20</xdr:row>
      <xdr:rowOff>95250</xdr:rowOff>
    </xdr:from>
    <xdr:to>
      <xdr:col>17</xdr:col>
      <xdr:colOff>66675</xdr:colOff>
      <xdr:row>23</xdr:row>
      <xdr:rowOff>95250</xdr:rowOff>
    </xdr:to>
    <xdr:sp macro="" textlink="">
      <xdr:nvSpPr>
        <xdr:cNvPr id="129" name="大かっこ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4586890" y="4039405"/>
          <a:ext cx="725243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24</xdr:row>
      <xdr:rowOff>95250</xdr:rowOff>
    </xdr:from>
    <xdr:to>
      <xdr:col>17</xdr:col>
      <xdr:colOff>66675</xdr:colOff>
      <xdr:row>27</xdr:row>
      <xdr:rowOff>95250</xdr:rowOff>
    </xdr:to>
    <xdr:sp macro="" textlink="">
      <xdr:nvSpPr>
        <xdr:cNvPr id="130" name="大かっこ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4586890" y="4790673"/>
          <a:ext cx="725243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28</xdr:row>
      <xdr:rowOff>95250</xdr:rowOff>
    </xdr:from>
    <xdr:to>
      <xdr:col>17</xdr:col>
      <xdr:colOff>66675</xdr:colOff>
      <xdr:row>31</xdr:row>
      <xdr:rowOff>95250</xdr:rowOff>
    </xdr:to>
    <xdr:sp macro="" textlink="">
      <xdr:nvSpPr>
        <xdr:cNvPr id="131" name="大かっこ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4586890" y="5541940"/>
          <a:ext cx="725243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32</xdr:row>
      <xdr:rowOff>95250</xdr:rowOff>
    </xdr:from>
    <xdr:to>
      <xdr:col>17</xdr:col>
      <xdr:colOff>66675</xdr:colOff>
      <xdr:row>35</xdr:row>
      <xdr:rowOff>95250</xdr:rowOff>
    </xdr:to>
    <xdr:sp macro="" textlink="">
      <xdr:nvSpPr>
        <xdr:cNvPr id="132" name="大かっこ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4586890" y="6293208"/>
          <a:ext cx="725243" cy="563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36</xdr:row>
      <xdr:rowOff>95250</xdr:rowOff>
    </xdr:from>
    <xdr:to>
      <xdr:col>17</xdr:col>
      <xdr:colOff>66675</xdr:colOff>
      <xdr:row>39</xdr:row>
      <xdr:rowOff>95250</xdr:rowOff>
    </xdr:to>
    <xdr:sp macro="" textlink="">
      <xdr:nvSpPr>
        <xdr:cNvPr id="133" name="大かっこ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4586890" y="7044475"/>
          <a:ext cx="725243" cy="5634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8</xdr:row>
      <xdr:rowOff>95250</xdr:rowOff>
    </xdr:from>
    <xdr:to>
      <xdr:col>26</xdr:col>
      <xdr:colOff>66675</xdr:colOff>
      <xdr:row>11</xdr:row>
      <xdr:rowOff>95250</xdr:rowOff>
    </xdr:to>
    <xdr:sp macro="" textlink="">
      <xdr:nvSpPr>
        <xdr:cNvPr id="134" name="大かっこ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8007438" y="13953454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12</xdr:row>
      <xdr:rowOff>95250</xdr:rowOff>
    </xdr:from>
    <xdr:to>
      <xdr:col>26</xdr:col>
      <xdr:colOff>66675</xdr:colOff>
      <xdr:row>15</xdr:row>
      <xdr:rowOff>95250</xdr:rowOff>
    </xdr:to>
    <xdr:sp macro="" textlink="">
      <xdr:nvSpPr>
        <xdr:cNvPr id="135" name="大かっこ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8007438" y="14543736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16</xdr:row>
      <xdr:rowOff>95250</xdr:rowOff>
    </xdr:from>
    <xdr:to>
      <xdr:col>26</xdr:col>
      <xdr:colOff>66675</xdr:colOff>
      <xdr:row>19</xdr:row>
      <xdr:rowOff>95250</xdr:rowOff>
    </xdr:to>
    <xdr:sp macro="" textlink="">
      <xdr:nvSpPr>
        <xdr:cNvPr id="136" name="大かっこ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8007438" y="15134018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20</xdr:row>
      <xdr:rowOff>95250</xdr:rowOff>
    </xdr:from>
    <xdr:to>
      <xdr:col>26</xdr:col>
      <xdr:colOff>66675</xdr:colOff>
      <xdr:row>23</xdr:row>
      <xdr:rowOff>95250</xdr:rowOff>
    </xdr:to>
    <xdr:sp macro="" textlink="">
      <xdr:nvSpPr>
        <xdr:cNvPr id="137" name="大かっこ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8007438" y="15724299"/>
          <a:ext cx="953709" cy="44271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24</xdr:row>
      <xdr:rowOff>95250</xdr:rowOff>
    </xdr:from>
    <xdr:to>
      <xdr:col>26</xdr:col>
      <xdr:colOff>66675</xdr:colOff>
      <xdr:row>27</xdr:row>
      <xdr:rowOff>95250</xdr:rowOff>
    </xdr:to>
    <xdr:sp macro="" textlink="">
      <xdr:nvSpPr>
        <xdr:cNvPr id="138" name="大かっこ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8007438" y="16314581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28</xdr:row>
      <xdr:rowOff>95250</xdr:rowOff>
    </xdr:from>
    <xdr:to>
      <xdr:col>26</xdr:col>
      <xdr:colOff>66675</xdr:colOff>
      <xdr:row>31</xdr:row>
      <xdr:rowOff>95250</xdr:rowOff>
    </xdr:to>
    <xdr:sp macro="" textlink="">
      <xdr:nvSpPr>
        <xdr:cNvPr id="139" name="大かっこ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8007438" y="16904863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32</xdr:row>
      <xdr:rowOff>95250</xdr:rowOff>
    </xdr:from>
    <xdr:to>
      <xdr:col>26</xdr:col>
      <xdr:colOff>66675</xdr:colOff>
      <xdr:row>35</xdr:row>
      <xdr:rowOff>95250</xdr:rowOff>
    </xdr:to>
    <xdr:sp macro="" textlink="">
      <xdr:nvSpPr>
        <xdr:cNvPr id="140" name="大かっこ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8007438" y="17495144"/>
          <a:ext cx="953709" cy="44271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36</xdr:row>
      <xdr:rowOff>95250</xdr:rowOff>
    </xdr:from>
    <xdr:to>
      <xdr:col>26</xdr:col>
      <xdr:colOff>66675</xdr:colOff>
      <xdr:row>39</xdr:row>
      <xdr:rowOff>95250</xdr:rowOff>
    </xdr:to>
    <xdr:sp macro="" textlink="">
      <xdr:nvSpPr>
        <xdr:cNvPr id="141" name="大かっこ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8007438" y="18085426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4</xdr:row>
      <xdr:rowOff>95250</xdr:rowOff>
    </xdr:from>
    <xdr:to>
      <xdr:col>26</xdr:col>
      <xdr:colOff>66675</xdr:colOff>
      <xdr:row>7</xdr:row>
      <xdr:rowOff>95250</xdr:rowOff>
    </xdr:to>
    <xdr:sp macro="" textlink="">
      <xdr:nvSpPr>
        <xdr:cNvPr id="142" name="大かっこ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8007438" y="13363173"/>
          <a:ext cx="953709" cy="4427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4</xdr:row>
      <xdr:rowOff>120745</xdr:rowOff>
    </xdr:from>
    <xdr:to>
      <xdr:col>17</xdr:col>
      <xdr:colOff>67884</xdr:colOff>
      <xdr:row>7</xdr:row>
      <xdr:rowOff>120745</xdr:rowOff>
    </xdr:to>
    <xdr:sp macro="" textlink="">
      <xdr:nvSpPr>
        <xdr:cNvPr id="63" name="大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911162" y="1193984"/>
          <a:ext cx="725243" cy="80493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20</xdr:row>
      <xdr:rowOff>95250</xdr:rowOff>
    </xdr:from>
    <xdr:to>
      <xdr:col>44</xdr:col>
      <xdr:colOff>66675</xdr:colOff>
      <xdr:row>23</xdr:row>
      <xdr:rowOff>95250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808118" y="533400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32</xdr:row>
      <xdr:rowOff>95250</xdr:rowOff>
    </xdr:from>
    <xdr:to>
      <xdr:col>44</xdr:col>
      <xdr:colOff>66675</xdr:colOff>
      <xdr:row>35</xdr:row>
      <xdr:rowOff>95250</xdr:rowOff>
    </xdr:to>
    <xdr:sp macro="" textlink="">
      <xdr:nvSpPr>
        <xdr:cNvPr id="70" name="大かっこ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808118" y="847725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12</xdr:row>
      <xdr:rowOff>95250</xdr:rowOff>
    </xdr:from>
    <xdr:to>
      <xdr:col>44</xdr:col>
      <xdr:colOff>66675</xdr:colOff>
      <xdr:row>15</xdr:row>
      <xdr:rowOff>95250</xdr:rowOff>
    </xdr:to>
    <xdr:sp macro="" textlink="">
      <xdr:nvSpPr>
        <xdr:cNvPr id="71" name="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7808118" y="323850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8</xdr:row>
      <xdr:rowOff>95250</xdr:rowOff>
    </xdr:from>
    <xdr:to>
      <xdr:col>44</xdr:col>
      <xdr:colOff>66675</xdr:colOff>
      <xdr:row>11</xdr:row>
      <xdr:rowOff>95250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808118" y="219075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48</xdr:row>
      <xdr:rowOff>95250</xdr:rowOff>
    </xdr:from>
    <xdr:to>
      <xdr:col>44</xdr:col>
      <xdr:colOff>66675</xdr:colOff>
      <xdr:row>51</xdr:row>
      <xdr:rowOff>95250</xdr:rowOff>
    </xdr:to>
    <xdr:sp macro="" textlink="">
      <xdr:nvSpPr>
        <xdr:cNvPr id="73" name="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808118" y="1057275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16</xdr:row>
      <xdr:rowOff>95250</xdr:rowOff>
    </xdr:from>
    <xdr:to>
      <xdr:col>44</xdr:col>
      <xdr:colOff>66675</xdr:colOff>
      <xdr:row>19</xdr:row>
      <xdr:rowOff>95250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9451180" y="428625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285749</xdr:colOff>
      <xdr:row>24</xdr:row>
      <xdr:rowOff>95250</xdr:rowOff>
    </xdr:from>
    <xdr:to>
      <xdr:col>44</xdr:col>
      <xdr:colOff>66675</xdr:colOff>
      <xdr:row>27</xdr:row>
      <xdr:rowOff>95250</xdr:rowOff>
    </xdr:to>
    <xdr:sp macro="" textlink="">
      <xdr:nvSpPr>
        <xdr:cNvPr id="104" name="大かっこ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2878930" y="638175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285749</xdr:colOff>
      <xdr:row>28</xdr:row>
      <xdr:rowOff>95250</xdr:rowOff>
    </xdr:from>
    <xdr:to>
      <xdr:col>44</xdr:col>
      <xdr:colOff>66675</xdr:colOff>
      <xdr:row>31</xdr:row>
      <xdr:rowOff>95250</xdr:rowOff>
    </xdr:to>
    <xdr:sp macro="" textlink="">
      <xdr:nvSpPr>
        <xdr:cNvPr id="105" name="大かっこ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2878930" y="742950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285749</xdr:colOff>
      <xdr:row>36</xdr:row>
      <xdr:rowOff>95250</xdr:rowOff>
    </xdr:from>
    <xdr:to>
      <xdr:col>44</xdr:col>
      <xdr:colOff>66675</xdr:colOff>
      <xdr:row>39</xdr:row>
      <xdr:rowOff>95250</xdr:rowOff>
    </xdr:to>
    <xdr:sp macro="" textlink="">
      <xdr:nvSpPr>
        <xdr:cNvPr id="125" name="大かっこ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878930" y="9525000"/>
          <a:ext cx="711995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4</xdr:row>
      <xdr:rowOff>120745</xdr:rowOff>
    </xdr:from>
    <xdr:to>
      <xdr:col>44</xdr:col>
      <xdr:colOff>67884</xdr:colOff>
      <xdr:row>7</xdr:row>
      <xdr:rowOff>120745</xdr:rowOff>
    </xdr:to>
    <xdr:sp macro="" textlink="">
      <xdr:nvSpPr>
        <xdr:cNvPr id="143" name="大かっこ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2881313" y="1168495"/>
          <a:ext cx="710821" cy="78581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40</xdr:row>
      <xdr:rowOff>95250</xdr:rowOff>
    </xdr:from>
    <xdr:to>
      <xdr:col>17</xdr:col>
      <xdr:colOff>66675</xdr:colOff>
      <xdr:row>43</xdr:row>
      <xdr:rowOff>95250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930524" y="11969750"/>
          <a:ext cx="739776" cy="809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40</xdr:row>
      <xdr:rowOff>95250</xdr:rowOff>
    </xdr:from>
    <xdr:to>
      <xdr:col>8</xdr:col>
      <xdr:colOff>66675</xdr:colOff>
      <xdr:row>43</xdr:row>
      <xdr:rowOff>95250</xdr:rowOff>
    </xdr:to>
    <xdr:sp macro="" textlink="">
      <xdr:nvSpPr>
        <xdr:cNvPr id="53" name="大かっこ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231899" y="11969750"/>
          <a:ext cx="739776" cy="809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40</xdr:row>
      <xdr:rowOff>95250</xdr:rowOff>
    </xdr:from>
    <xdr:to>
      <xdr:col>26</xdr:col>
      <xdr:colOff>66675</xdr:colOff>
      <xdr:row>43</xdr:row>
      <xdr:rowOff>95250</xdr:rowOff>
    </xdr:to>
    <xdr:sp macro="" textlink="">
      <xdr:nvSpPr>
        <xdr:cNvPr id="54" name="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629149" y="11969750"/>
          <a:ext cx="739776" cy="809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40</xdr:row>
      <xdr:rowOff>95250</xdr:rowOff>
    </xdr:from>
    <xdr:to>
      <xdr:col>35</xdr:col>
      <xdr:colOff>66675</xdr:colOff>
      <xdr:row>43</xdr:row>
      <xdr:rowOff>95250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327774" y="11969750"/>
          <a:ext cx="739776" cy="809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40</xdr:row>
      <xdr:rowOff>95250</xdr:rowOff>
    </xdr:from>
    <xdr:to>
      <xdr:col>44</xdr:col>
      <xdr:colOff>66675</xdr:colOff>
      <xdr:row>43</xdr:row>
      <xdr:rowOff>95250</xdr:rowOff>
    </xdr:to>
    <xdr:sp macro="" textlink="">
      <xdr:nvSpPr>
        <xdr:cNvPr id="56" name="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8026399" y="11969750"/>
          <a:ext cx="739776" cy="809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44</xdr:row>
      <xdr:rowOff>95250</xdr:rowOff>
    </xdr:from>
    <xdr:to>
      <xdr:col>17</xdr:col>
      <xdr:colOff>66675</xdr:colOff>
      <xdr:row>47</xdr:row>
      <xdr:rowOff>95250</xdr:rowOff>
    </xdr:to>
    <xdr:sp macro="" textlink="">
      <xdr:nvSpPr>
        <xdr:cNvPr id="57" name="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948667" y="10980964"/>
          <a:ext cx="737508" cy="8164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44</xdr:row>
      <xdr:rowOff>95250</xdr:rowOff>
    </xdr:from>
    <xdr:to>
      <xdr:col>8</xdr:col>
      <xdr:colOff>66675</xdr:colOff>
      <xdr:row>47</xdr:row>
      <xdr:rowOff>95250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247774" y="10980964"/>
          <a:ext cx="737508" cy="8164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44</xdr:row>
      <xdr:rowOff>95250</xdr:rowOff>
    </xdr:from>
    <xdr:to>
      <xdr:col>26</xdr:col>
      <xdr:colOff>66675</xdr:colOff>
      <xdr:row>47</xdr:row>
      <xdr:rowOff>95250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649560" y="10980964"/>
          <a:ext cx="737508" cy="8164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44</xdr:row>
      <xdr:rowOff>95250</xdr:rowOff>
    </xdr:from>
    <xdr:to>
      <xdr:col>35</xdr:col>
      <xdr:colOff>66675</xdr:colOff>
      <xdr:row>47</xdr:row>
      <xdr:rowOff>95250</xdr:rowOff>
    </xdr:to>
    <xdr:sp macro="" textlink="">
      <xdr:nvSpPr>
        <xdr:cNvPr id="61" name="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350453" y="10980964"/>
          <a:ext cx="737508" cy="8164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200024</xdr:colOff>
      <xdr:row>44</xdr:row>
      <xdr:rowOff>95250</xdr:rowOff>
    </xdr:from>
    <xdr:to>
      <xdr:col>44</xdr:col>
      <xdr:colOff>66675</xdr:colOff>
      <xdr:row>47</xdr:row>
      <xdr:rowOff>95250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8051345" y="10980964"/>
          <a:ext cx="737509" cy="8164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9"/>
  <sheetViews>
    <sheetView tabSelected="1" zoomScale="70" zoomScaleNormal="70" zoomScaleSheetLayoutView="7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N11" sqref="N11:R11"/>
    </sheetView>
  </sheetViews>
  <sheetFormatPr defaultColWidth="9" defaultRowHeight="21" customHeight="1" x14ac:dyDescent="0.15"/>
  <cols>
    <col min="1" max="1" width="3" style="1" customWidth="1"/>
    <col min="2" max="2" width="7.125" style="1" bestFit="1" customWidth="1"/>
    <col min="3" max="3" width="3.5" style="1" customWidth="1"/>
    <col min="4" max="4" width="2.625" style="1" customWidth="1"/>
    <col min="5" max="5" width="1" style="1" customWidth="1"/>
    <col min="6" max="6" width="2.625" style="1" customWidth="1"/>
    <col min="7" max="7" width="2.25" style="1" customWidth="1"/>
    <col min="8" max="8" width="2.625" style="1" customWidth="1"/>
    <col min="9" max="9" width="1" style="1" customWidth="1"/>
    <col min="10" max="10" width="2.625" style="1" customWidth="1"/>
    <col min="11" max="12" width="3.5" style="1" customWidth="1"/>
    <col min="13" max="13" width="2.625" style="1" customWidth="1"/>
    <col min="14" max="14" width="1" style="1" customWidth="1"/>
    <col min="15" max="15" width="2.625" style="1" customWidth="1"/>
    <col min="16" max="16" width="2.25" style="1" customWidth="1"/>
    <col min="17" max="17" width="2.625" style="1" customWidth="1"/>
    <col min="18" max="18" width="1" style="1" customWidth="1"/>
    <col min="19" max="19" width="2.625" style="1" customWidth="1"/>
    <col min="20" max="21" width="3.5" style="1" customWidth="1"/>
    <col min="22" max="22" width="2.625" style="1" customWidth="1"/>
    <col min="23" max="23" width="1" style="1" customWidth="1"/>
    <col min="24" max="24" width="2.625" style="1" customWidth="1"/>
    <col min="25" max="25" width="2.25" style="1" customWidth="1"/>
    <col min="26" max="26" width="2.625" style="1" customWidth="1"/>
    <col min="27" max="27" width="1" style="1" customWidth="1"/>
    <col min="28" max="28" width="2.625" style="1" customWidth="1"/>
    <col min="29" max="30" width="3.5" style="1" customWidth="1"/>
    <col min="31" max="31" width="2.625" style="1" customWidth="1"/>
    <col min="32" max="32" width="1" style="1" customWidth="1"/>
    <col min="33" max="33" width="2.625" style="1" customWidth="1"/>
    <col min="34" max="34" width="2.25" style="1" customWidth="1"/>
    <col min="35" max="35" width="2.625" style="1" customWidth="1"/>
    <col min="36" max="36" width="1" style="1" customWidth="1"/>
    <col min="37" max="37" width="2.625" style="1" customWidth="1"/>
    <col min="38" max="39" width="3.5" style="1" customWidth="1"/>
    <col min="40" max="40" width="2.625" style="1" customWidth="1"/>
    <col min="41" max="41" width="1" style="1" customWidth="1"/>
    <col min="42" max="42" width="2.625" style="1" customWidth="1"/>
    <col min="43" max="43" width="2.25" style="1" customWidth="1"/>
    <col min="44" max="44" width="2.625" style="1" customWidth="1"/>
    <col min="45" max="45" width="1" style="1" customWidth="1"/>
    <col min="46" max="46" width="2.625" style="1" customWidth="1"/>
    <col min="47" max="47" width="3.5" style="1" customWidth="1"/>
    <col min="48" max="49" width="1.25" style="1" customWidth="1"/>
    <col min="50" max="58" width="5.75" style="1" customWidth="1"/>
    <col min="59" max="59" width="5.25" style="1" customWidth="1"/>
    <col min="60" max="66" width="4.25" style="1" customWidth="1"/>
    <col min="67" max="16384" width="9" style="1"/>
  </cols>
  <sheetData>
    <row r="1" spans="1:66" s="15" customFormat="1" ht="21" customHeight="1" x14ac:dyDescent="0.15">
      <c r="A1" s="217">
        <v>2020</v>
      </c>
      <c r="B1" s="217"/>
      <c r="C1" s="218" t="s">
        <v>95</v>
      </c>
      <c r="D1" s="218"/>
      <c r="E1" s="218"/>
      <c r="F1" s="218"/>
      <c r="G1" s="218"/>
      <c r="H1" s="218"/>
      <c r="I1" s="217" t="s">
        <v>96</v>
      </c>
      <c r="J1" s="217"/>
      <c r="K1" s="217"/>
      <c r="L1" s="218" t="s">
        <v>42</v>
      </c>
      <c r="M1" s="218"/>
      <c r="N1" s="218"/>
      <c r="O1" s="218"/>
      <c r="P1" s="218"/>
      <c r="Q1" s="218"/>
      <c r="R1" s="218"/>
      <c r="S1" s="218"/>
      <c r="T1" s="218"/>
      <c r="U1" s="23" t="s">
        <v>43</v>
      </c>
      <c r="V1" s="217" t="s">
        <v>97</v>
      </c>
      <c r="W1" s="217"/>
      <c r="X1" s="217"/>
      <c r="Y1" s="24" t="s">
        <v>44</v>
      </c>
      <c r="Z1" s="219" t="s">
        <v>26</v>
      </c>
      <c r="AA1" s="219"/>
      <c r="AB1" s="219"/>
      <c r="AC1" s="219"/>
      <c r="AD1" s="218" t="s">
        <v>19</v>
      </c>
      <c r="AE1" s="218"/>
      <c r="AF1" s="218"/>
      <c r="AG1" s="219" t="s">
        <v>98</v>
      </c>
      <c r="AH1" s="219"/>
      <c r="AI1" s="223" t="s">
        <v>47</v>
      </c>
      <c r="AJ1" s="223"/>
      <c r="AK1" s="223"/>
      <c r="AL1" s="223"/>
      <c r="AM1" s="26"/>
      <c r="AN1" s="26"/>
      <c r="AO1" s="26"/>
      <c r="AP1" s="26"/>
      <c r="AQ1" s="26"/>
      <c r="AR1" s="26"/>
      <c r="AS1" s="26"/>
      <c r="AT1" s="26"/>
      <c r="AU1" s="26"/>
    </row>
    <row r="2" spans="1:66" ht="21" customHeight="1" thickBot="1" x14ac:dyDescent="0.2">
      <c r="A2" s="22"/>
      <c r="B2" s="2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</row>
    <row r="3" spans="1:66" ht="21" customHeight="1" thickBot="1" x14ac:dyDescent="0.2">
      <c r="A3" s="227" t="s">
        <v>22</v>
      </c>
      <c r="B3" s="228"/>
      <c r="C3" s="229" t="s">
        <v>99</v>
      </c>
      <c r="D3" s="230"/>
      <c r="E3" s="230"/>
      <c r="F3" s="230"/>
      <c r="G3" s="230"/>
      <c r="H3" s="230"/>
      <c r="I3" s="230"/>
      <c r="J3" s="230"/>
      <c r="K3" s="231"/>
      <c r="L3" s="229" t="s">
        <v>99</v>
      </c>
      <c r="M3" s="230"/>
      <c r="N3" s="230"/>
      <c r="O3" s="230"/>
      <c r="P3" s="230"/>
      <c r="Q3" s="230"/>
      <c r="R3" s="230"/>
      <c r="S3" s="230"/>
      <c r="T3" s="231"/>
      <c r="U3" s="220" t="s">
        <v>112</v>
      </c>
      <c r="V3" s="221"/>
      <c r="W3" s="221"/>
      <c r="X3" s="221"/>
      <c r="Y3" s="221"/>
      <c r="Z3" s="221"/>
      <c r="AA3" s="221"/>
      <c r="AB3" s="221"/>
      <c r="AC3" s="222"/>
      <c r="AD3" s="220"/>
      <c r="AE3" s="221"/>
      <c r="AF3" s="221"/>
      <c r="AG3" s="221"/>
      <c r="AH3" s="221"/>
      <c r="AI3" s="221"/>
      <c r="AJ3" s="221"/>
      <c r="AK3" s="221"/>
      <c r="AL3" s="222"/>
      <c r="AM3" s="250"/>
      <c r="AN3" s="230"/>
      <c r="AO3" s="230"/>
      <c r="AP3" s="230"/>
      <c r="AQ3" s="230"/>
      <c r="AR3" s="230"/>
      <c r="AS3" s="230"/>
      <c r="AT3" s="230"/>
      <c r="AU3" s="251"/>
      <c r="AX3" s="2"/>
      <c r="AY3" s="3" t="s">
        <v>24</v>
      </c>
      <c r="BA3" s="224" t="s">
        <v>38</v>
      </c>
      <c r="BB3" s="225"/>
      <c r="BC3" s="225"/>
      <c r="BD3" s="225"/>
      <c r="BE3" s="225"/>
      <c r="BF3" s="225"/>
      <c r="BG3" s="225"/>
      <c r="BH3" s="225"/>
      <c r="BI3" s="225"/>
      <c r="BJ3" s="226"/>
      <c r="BK3" s="36"/>
      <c r="BL3" s="37"/>
      <c r="BM3" s="37"/>
      <c r="BN3" s="37"/>
    </row>
    <row r="4" spans="1:66" ht="21" customHeight="1" thickBot="1" x14ac:dyDescent="0.2">
      <c r="A4" s="4" t="s">
        <v>21</v>
      </c>
      <c r="B4" s="5" t="s">
        <v>23</v>
      </c>
      <c r="C4" s="234">
        <v>44226</v>
      </c>
      <c r="D4" s="235"/>
      <c r="E4" s="235"/>
      <c r="F4" s="235"/>
      <c r="G4" s="235"/>
      <c r="H4" s="235"/>
      <c r="I4" s="235"/>
      <c r="J4" s="235"/>
      <c r="K4" s="236"/>
      <c r="L4" s="234">
        <v>44227</v>
      </c>
      <c r="M4" s="235"/>
      <c r="N4" s="235"/>
      <c r="O4" s="235"/>
      <c r="P4" s="235"/>
      <c r="Q4" s="235"/>
      <c r="R4" s="235"/>
      <c r="S4" s="235"/>
      <c r="T4" s="236"/>
      <c r="U4" s="234" t="s">
        <v>113</v>
      </c>
      <c r="V4" s="235"/>
      <c r="W4" s="235"/>
      <c r="X4" s="235"/>
      <c r="Y4" s="235"/>
      <c r="Z4" s="235"/>
      <c r="AA4" s="235"/>
      <c r="AB4" s="235"/>
      <c r="AC4" s="236"/>
      <c r="AD4" s="234"/>
      <c r="AE4" s="235"/>
      <c r="AF4" s="235"/>
      <c r="AG4" s="235"/>
      <c r="AH4" s="235"/>
      <c r="AI4" s="235"/>
      <c r="AJ4" s="235"/>
      <c r="AK4" s="235"/>
      <c r="AL4" s="236"/>
      <c r="AM4" s="234"/>
      <c r="AN4" s="235"/>
      <c r="AO4" s="235"/>
      <c r="AP4" s="235"/>
      <c r="AQ4" s="235"/>
      <c r="AR4" s="235"/>
      <c r="AS4" s="235"/>
      <c r="AT4" s="235"/>
      <c r="AU4" s="252"/>
    </row>
    <row r="5" spans="1:66" ht="21" customHeight="1" x14ac:dyDescent="0.15">
      <c r="A5" s="186" t="s">
        <v>0</v>
      </c>
      <c r="B5" s="142">
        <v>0.375</v>
      </c>
      <c r="C5" s="183" t="s">
        <v>103</v>
      </c>
      <c r="D5" s="151" t="str">
        <f>IF(OR(F5="",F8=""),"",F5+F8)</f>
        <v/>
      </c>
      <c r="E5" s="63"/>
      <c r="F5" s="64"/>
      <c r="G5" s="65" t="s">
        <v>1</v>
      </c>
      <c r="H5" s="64"/>
      <c r="I5" s="66"/>
      <c r="J5" s="145" t="str">
        <f>IF(OR(H5="",H8=""),"",H5+H8)</f>
        <v/>
      </c>
      <c r="K5" s="193" t="s">
        <v>100</v>
      </c>
      <c r="L5" s="122" t="s">
        <v>103</v>
      </c>
      <c r="M5" s="202"/>
      <c r="N5" s="90"/>
      <c r="O5" s="67"/>
      <c r="P5" s="68" t="s">
        <v>1</v>
      </c>
      <c r="Q5" s="67"/>
      <c r="R5" s="69"/>
      <c r="S5" s="153"/>
      <c r="T5" s="119" t="s">
        <v>102</v>
      </c>
      <c r="U5" s="122"/>
      <c r="V5" s="202" t="str">
        <f>IF(OR(X5="",X8=""),"",X5+X8)</f>
        <v/>
      </c>
      <c r="W5" s="89"/>
      <c r="X5" s="64"/>
      <c r="Y5" s="70" t="s">
        <v>1</v>
      </c>
      <c r="Z5" s="64"/>
      <c r="AA5" s="66"/>
      <c r="AB5" s="153" t="str">
        <f>IF(OR(Z5="",Z8=""),"",Z5+Z8)</f>
        <v/>
      </c>
      <c r="AC5" s="131"/>
      <c r="AD5" s="249"/>
      <c r="AE5" s="202" t="str">
        <f>IF(OR(AG5="",AG8=""),"",AG5+AG8)</f>
        <v/>
      </c>
      <c r="AF5" s="90"/>
      <c r="AG5" s="67"/>
      <c r="AH5" s="68" t="s">
        <v>1</v>
      </c>
      <c r="AI5" s="67"/>
      <c r="AJ5" s="69"/>
      <c r="AK5" s="153" t="str">
        <f>IF(OR(AI5="",AI8=""),"",AI5+AI8)</f>
        <v/>
      </c>
      <c r="AL5" s="248"/>
      <c r="AM5" s="253"/>
      <c r="AN5" s="202" t="str">
        <f>IF(OR(AP5="",AP8=""),"",AP5+AP8)</f>
        <v/>
      </c>
      <c r="AO5" s="96"/>
      <c r="AP5" s="67"/>
      <c r="AQ5" s="68" t="s">
        <v>1</v>
      </c>
      <c r="AR5" s="67"/>
      <c r="AS5" s="69"/>
      <c r="AT5" s="153" t="str">
        <f>IF(OR(AR5="",AR8=""),"",AR5+AR8)</f>
        <v/>
      </c>
      <c r="AU5" s="256"/>
      <c r="AX5" s="6"/>
      <c r="AY5" s="3" t="s">
        <v>25</v>
      </c>
    </row>
    <row r="6" spans="1:66" ht="21" customHeight="1" x14ac:dyDescent="0.15">
      <c r="A6" s="186"/>
      <c r="B6" s="142"/>
      <c r="C6" s="135"/>
      <c r="D6" s="126"/>
      <c r="E6" s="138" t="s">
        <v>107</v>
      </c>
      <c r="F6" s="138"/>
      <c r="G6" s="138"/>
      <c r="H6" s="138"/>
      <c r="I6" s="138"/>
      <c r="J6" s="129"/>
      <c r="K6" s="137"/>
      <c r="L6" s="123"/>
      <c r="M6" s="126"/>
      <c r="N6" s="138" t="s">
        <v>104</v>
      </c>
      <c r="O6" s="138"/>
      <c r="P6" s="138"/>
      <c r="Q6" s="138"/>
      <c r="R6" s="138"/>
      <c r="S6" s="129"/>
      <c r="T6" s="120"/>
      <c r="U6" s="123"/>
      <c r="V6" s="126"/>
      <c r="W6" s="247"/>
      <c r="X6" s="247"/>
      <c r="Y6" s="247"/>
      <c r="Z6" s="247"/>
      <c r="AA6" s="247"/>
      <c r="AB6" s="129"/>
      <c r="AC6" s="132"/>
      <c r="AD6" s="135"/>
      <c r="AE6" s="126"/>
      <c r="AF6" s="138"/>
      <c r="AG6" s="138"/>
      <c r="AH6" s="138"/>
      <c r="AI6" s="138"/>
      <c r="AJ6" s="138"/>
      <c r="AK6" s="129"/>
      <c r="AL6" s="137"/>
      <c r="AM6" s="254"/>
      <c r="AN6" s="126"/>
      <c r="AO6" s="138"/>
      <c r="AP6" s="138"/>
      <c r="AQ6" s="138"/>
      <c r="AR6" s="138"/>
      <c r="AS6" s="138"/>
      <c r="AT6" s="129"/>
      <c r="AU6" s="257"/>
    </row>
    <row r="7" spans="1:66" ht="21" customHeight="1" x14ac:dyDescent="0.15">
      <c r="A7" s="186"/>
      <c r="B7" s="142"/>
      <c r="C7" s="135"/>
      <c r="D7" s="126"/>
      <c r="E7" s="138"/>
      <c r="F7" s="138"/>
      <c r="G7" s="138"/>
      <c r="H7" s="138"/>
      <c r="I7" s="138"/>
      <c r="J7" s="129"/>
      <c r="K7" s="137"/>
      <c r="L7" s="123"/>
      <c r="M7" s="126"/>
      <c r="N7" s="138"/>
      <c r="O7" s="138"/>
      <c r="P7" s="138"/>
      <c r="Q7" s="138"/>
      <c r="R7" s="138"/>
      <c r="S7" s="129"/>
      <c r="T7" s="120"/>
      <c r="U7" s="123"/>
      <c r="V7" s="126"/>
      <c r="W7" s="138"/>
      <c r="X7" s="138"/>
      <c r="Y7" s="138"/>
      <c r="Z7" s="138"/>
      <c r="AA7" s="138"/>
      <c r="AB7" s="129"/>
      <c r="AC7" s="132"/>
      <c r="AD7" s="135"/>
      <c r="AE7" s="126"/>
      <c r="AF7" s="247"/>
      <c r="AG7" s="247"/>
      <c r="AH7" s="247"/>
      <c r="AI7" s="247"/>
      <c r="AJ7" s="247"/>
      <c r="AK7" s="129"/>
      <c r="AL7" s="137"/>
      <c r="AM7" s="254"/>
      <c r="AN7" s="126"/>
      <c r="AO7" s="138"/>
      <c r="AP7" s="138"/>
      <c r="AQ7" s="138"/>
      <c r="AR7" s="138"/>
      <c r="AS7" s="138"/>
      <c r="AT7" s="129"/>
      <c r="AU7" s="257"/>
    </row>
    <row r="8" spans="1:66" ht="21" customHeight="1" thickBot="1" x14ac:dyDescent="0.2">
      <c r="A8" s="187"/>
      <c r="B8" s="188"/>
      <c r="C8" s="184"/>
      <c r="D8" s="152"/>
      <c r="E8" s="71"/>
      <c r="F8" s="72"/>
      <c r="G8" s="73" t="s">
        <v>1</v>
      </c>
      <c r="H8" s="72"/>
      <c r="I8" s="74"/>
      <c r="J8" s="154"/>
      <c r="K8" s="194"/>
      <c r="L8" s="150"/>
      <c r="M8" s="152"/>
      <c r="N8" s="92"/>
      <c r="O8" s="72"/>
      <c r="P8" s="73" t="s">
        <v>1</v>
      </c>
      <c r="Q8" s="72"/>
      <c r="R8" s="74"/>
      <c r="S8" s="154"/>
      <c r="T8" s="121"/>
      <c r="U8" s="124"/>
      <c r="V8" s="144"/>
      <c r="W8" s="91"/>
      <c r="X8" s="75"/>
      <c r="Y8" s="76" t="s">
        <v>1</v>
      </c>
      <c r="Z8" s="75"/>
      <c r="AA8" s="77"/>
      <c r="AB8" s="146"/>
      <c r="AC8" s="133"/>
      <c r="AD8" s="143"/>
      <c r="AE8" s="152"/>
      <c r="AF8" s="92"/>
      <c r="AG8" s="72"/>
      <c r="AH8" s="73" t="s">
        <v>1</v>
      </c>
      <c r="AI8" s="72"/>
      <c r="AJ8" s="74"/>
      <c r="AK8" s="154"/>
      <c r="AL8" s="194"/>
      <c r="AM8" s="255"/>
      <c r="AN8" s="152"/>
      <c r="AO8" s="97"/>
      <c r="AP8" s="72"/>
      <c r="AQ8" s="73" t="s">
        <v>1</v>
      </c>
      <c r="AR8" s="72"/>
      <c r="AS8" s="74"/>
      <c r="AT8" s="154"/>
      <c r="AU8" s="258"/>
      <c r="AX8" s="3" t="s">
        <v>27</v>
      </c>
    </row>
    <row r="9" spans="1:66" ht="21" customHeight="1" x14ac:dyDescent="0.15">
      <c r="A9" s="185" t="s">
        <v>2</v>
      </c>
      <c r="B9" s="141">
        <v>0.40277777777777773</v>
      </c>
      <c r="C9" s="183" t="s">
        <v>104</v>
      </c>
      <c r="D9" s="151"/>
      <c r="E9" s="110"/>
      <c r="F9" s="64"/>
      <c r="G9" s="65" t="s">
        <v>1</v>
      </c>
      <c r="H9" s="64"/>
      <c r="I9" s="66"/>
      <c r="J9" s="145" t="str">
        <f>IF(OR(H9="",H12=""),"",H9+H12)</f>
        <v/>
      </c>
      <c r="K9" s="147" t="s">
        <v>102</v>
      </c>
      <c r="L9" s="122" t="s">
        <v>100</v>
      </c>
      <c r="M9" s="202"/>
      <c r="N9" s="89"/>
      <c r="O9" s="64"/>
      <c r="P9" s="65" t="s">
        <v>1</v>
      </c>
      <c r="Q9" s="64"/>
      <c r="R9" s="66"/>
      <c r="S9" s="153"/>
      <c r="T9" s="119" t="s">
        <v>107</v>
      </c>
      <c r="U9" s="122"/>
      <c r="V9" s="125" t="str">
        <f>IF(OR(X9="",X12=""),"",X9+X12)</f>
        <v/>
      </c>
      <c r="W9" s="90"/>
      <c r="X9" s="67"/>
      <c r="Y9" s="68" t="s">
        <v>1</v>
      </c>
      <c r="Z9" s="67"/>
      <c r="AA9" s="69"/>
      <c r="AB9" s="128" t="str">
        <f>IF(OR(Z9="",Z12=""),"",Z9+Z12)</f>
        <v/>
      </c>
      <c r="AC9" s="131"/>
      <c r="AD9" s="134"/>
      <c r="AE9" s="151" t="str">
        <f>IF(OR(AG9="",AG12=""),"",AG9+AG12)</f>
        <v/>
      </c>
      <c r="AF9" s="89"/>
      <c r="AG9" s="64"/>
      <c r="AH9" s="65" t="s">
        <v>1</v>
      </c>
      <c r="AI9" s="64"/>
      <c r="AJ9" s="66"/>
      <c r="AK9" s="145" t="str">
        <f>IF(OR(AI9="",AI12=""),"",AI9+AI12)</f>
        <v/>
      </c>
      <c r="AL9" s="193"/>
      <c r="AM9" s="259"/>
      <c r="AN9" s="151" t="str">
        <f>IF(OR(AP9="",AP12=""),"",AP9+AP12)</f>
        <v/>
      </c>
      <c r="AO9" s="95"/>
      <c r="AP9" s="64"/>
      <c r="AQ9" s="65" t="s">
        <v>1</v>
      </c>
      <c r="AR9" s="64"/>
      <c r="AS9" s="66"/>
      <c r="AT9" s="145" t="str">
        <f>IF(OR(AR9="",AR12=""),"",AR9+AR12)</f>
        <v/>
      </c>
      <c r="AU9" s="260"/>
      <c r="AX9" s="7">
        <v>1</v>
      </c>
      <c r="AY9" s="7">
        <v>2</v>
      </c>
      <c r="AZ9" s="8">
        <v>3</v>
      </c>
      <c r="BA9" s="7">
        <v>4</v>
      </c>
      <c r="BB9" s="9">
        <v>5</v>
      </c>
      <c r="BC9" s="7">
        <v>6</v>
      </c>
      <c r="BD9" s="9">
        <v>7</v>
      </c>
      <c r="BE9" s="7">
        <v>8</v>
      </c>
      <c r="BF9" s="7">
        <v>9</v>
      </c>
      <c r="BG9" s="30"/>
      <c r="BH9" s="31"/>
      <c r="BI9" s="31"/>
      <c r="BJ9" s="31"/>
      <c r="BK9" s="31"/>
      <c r="BL9" s="31"/>
      <c r="BM9" s="31"/>
      <c r="BN9" s="31"/>
    </row>
    <row r="10" spans="1:66" ht="21" customHeight="1" x14ac:dyDescent="0.15">
      <c r="A10" s="186"/>
      <c r="B10" s="142"/>
      <c r="C10" s="135"/>
      <c r="D10" s="126"/>
      <c r="E10" s="138" t="s">
        <v>100</v>
      </c>
      <c r="F10" s="138"/>
      <c r="G10" s="138"/>
      <c r="H10" s="138"/>
      <c r="I10" s="138"/>
      <c r="J10" s="129"/>
      <c r="K10" s="148"/>
      <c r="L10" s="123"/>
      <c r="M10" s="126"/>
      <c r="N10" s="138" t="s">
        <v>102</v>
      </c>
      <c r="O10" s="138"/>
      <c r="P10" s="138"/>
      <c r="Q10" s="138"/>
      <c r="R10" s="138"/>
      <c r="S10" s="129"/>
      <c r="T10" s="120"/>
      <c r="U10" s="123"/>
      <c r="V10" s="126"/>
      <c r="W10" s="138"/>
      <c r="X10" s="138"/>
      <c r="Y10" s="138"/>
      <c r="Z10" s="138"/>
      <c r="AA10" s="138"/>
      <c r="AB10" s="129"/>
      <c r="AC10" s="132"/>
      <c r="AD10" s="135"/>
      <c r="AE10" s="126"/>
      <c r="AF10" s="138"/>
      <c r="AG10" s="138"/>
      <c r="AH10" s="138"/>
      <c r="AI10" s="138"/>
      <c r="AJ10" s="138"/>
      <c r="AK10" s="129"/>
      <c r="AL10" s="137"/>
      <c r="AM10" s="254"/>
      <c r="AN10" s="126"/>
      <c r="AO10" s="138"/>
      <c r="AP10" s="138"/>
      <c r="AQ10" s="138"/>
      <c r="AR10" s="138"/>
      <c r="AS10" s="138"/>
      <c r="AT10" s="129"/>
      <c r="AU10" s="257"/>
      <c r="AX10" s="172" t="s">
        <v>108</v>
      </c>
      <c r="AY10" s="172" t="s">
        <v>63</v>
      </c>
      <c r="AZ10" s="232" t="s">
        <v>109</v>
      </c>
      <c r="BA10" s="172" t="s">
        <v>110</v>
      </c>
      <c r="BB10" s="215" t="s">
        <v>111</v>
      </c>
      <c r="BC10" s="172"/>
      <c r="BD10" s="215"/>
      <c r="BE10" s="170"/>
      <c r="BF10" s="172"/>
      <c r="BG10" s="32"/>
      <c r="BH10" s="29"/>
      <c r="BI10" s="33"/>
      <c r="BJ10" s="33"/>
      <c r="BK10" s="33"/>
      <c r="BL10" s="33"/>
      <c r="BM10" s="29"/>
      <c r="BN10" s="33"/>
    </row>
    <row r="11" spans="1:66" ht="21" customHeight="1" x14ac:dyDescent="0.15">
      <c r="A11" s="186"/>
      <c r="B11" s="142"/>
      <c r="C11" s="135"/>
      <c r="D11" s="126"/>
      <c r="E11" s="138"/>
      <c r="F11" s="138"/>
      <c r="G11" s="138"/>
      <c r="H11" s="138"/>
      <c r="I11" s="138"/>
      <c r="J11" s="129"/>
      <c r="K11" s="148"/>
      <c r="L11" s="123"/>
      <c r="M11" s="126"/>
      <c r="N11" s="138"/>
      <c r="O11" s="138"/>
      <c r="P11" s="138"/>
      <c r="Q11" s="138"/>
      <c r="R11" s="138"/>
      <c r="S11" s="129"/>
      <c r="T11" s="120"/>
      <c r="U11" s="123"/>
      <c r="V11" s="126"/>
      <c r="W11" s="138"/>
      <c r="X11" s="138"/>
      <c r="Y11" s="138"/>
      <c r="Z11" s="138"/>
      <c r="AA11" s="138"/>
      <c r="AB11" s="129"/>
      <c r="AC11" s="132"/>
      <c r="AD11" s="135"/>
      <c r="AE11" s="126"/>
      <c r="AF11" s="138"/>
      <c r="AG11" s="138"/>
      <c r="AH11" s="138"/>
      <c r="AI11" s="138"/>
      <c r="AJ11" s="138"/>
      <c r="AK11" s="129"/>
      <c r="AL11" s="137"/>
      <c r="AM11" s="254"/>
      <c r="AN11" s="126"/>
      <c r="AO11" s="138"/>
      <c r="AP11" s="138"/>
      <c r="AQ11" s="138"/>
      <c r="AR11" s="138"/>
      <c r="AS11" s="138"/>
      <c r="AT11" s="129"/>
      <c r="AU11" s="257"/>
      <c r="AX11" s="172"/>
      <c r="AY11" s="172"/>
      <c r="AZ11" s="232"/>
      <c r="BA11" s="172"/>
      <c r="BB11" s="215"/>
      <c r="BC11" s="172"/>
      <c r="BD11" s="215"/>
      <c r="BE11" s="170"/>
      <c r="BF11" s="172"/>
      <c r="BG11" s="32"/>
      <c r="BH11" s="29"/>
      <c r="BI11" s="33"/>
      <c r="BJ11" s="33"/>
      <c r="BK11" s="33"/>
      <c r="BL11" s="33"/>
      <c r="BM11" s="29"/>
      <c r="BN11" s="33"/>
    </row>
    <row r="12" spans="1:66" ht="21" customHeight="1" thickBot="1" x14ac:dyDescent="0.2">
      <c r="A12" s="187"/>
      <c r="B12" s="188"/>
      <c r="C12" s="184"/>
      <c r="D12" s="152"/>
      <c r="E12" s="111"/>
      <c r="F12" s="72"/>
      <c r="G12" s="73" t="s">
        <v>1</v>
      </c>
      <c r="H12" s="72"/>
      <c r="I12" s="74"/>
      <c r="J12" s="154"/>
      <c r="K12" s="189"/>
      <c r="L12" s="150"/>
      <c r="M12" s="152"/>
      <c r="N12" s="92"/>
      <c r="O12" s="72"/>
      <c r="P12" s="73" t="s">
        <v>1</v>
      </c>
      <c r="Q12" s="72"/>
      <c r="R12" s="74"/>
      <c r="S12" s="154"/>
      <c r="T12" s="121"/>
      <c r="U12" s="124"/>
      <c r="V12" s="152"/>
      <c r="W12" s="92"/>
      <c r="X12" s="72"/>
      <c r="Y12" s="73" t="s">
        <v>1</v>
      </c>
      <c r="Z12" s="72"/>
      <c r="AA12" s="74"/>
      <c r="AB12" s="154"/>
      <c r="AC12" s="133"/>
      <c r="AD12" s="184"/>
      <c r="AE12" s="152"/>
      <c r="AF12" s="92"/>
      <c r="AG12" s="72"/>
      <c r="AH12" s="73" t="s">
        <v>1</v>
      </c>
      <c r="AI12" s="72"/>
      <c r="AJ12" s="74"/>
      <c r="AK12" s="154"/>
      <c r="AL12" s="194"/>
      <c r="AM12" s="255"/>
      <c r="AN12" s="152"/>
      <c r="AO12" s="97"/>
      <c r="AP12" s="72"/>
      <c r="AQ12" s="73" t="s">
        <v>1</v>
      </c>
      <c r="AR12" s="72"/>
      <c r="AS12" s="74"/>
      <c r="AT12" s="154"/>
      <c r="AU12" s="258"/>
      <c r="AX12" s="172"/>
      <c r="AY12" s="172"/>
      <c r="AZ12" s="232"/>
      <c r="BA12" s="172"/>
      <c r="BB12" s="215"/>
      <c r="BC12" s="172"/>
      <c r="BD12" s="215"/>
      <c r="BE12" s="170"/>
      <c r="BF12" s="172"/>
      <c r="BG12" s="32"/>
      <c r="BH12" s="29"/>
      <c r="BI12" s="33"/>
      <c r="BJ12" s="33"/>
      <c r="BK12" s="33"/>
      <c r="BL12" s="33"/>
      <c r="BM12" s="29"/>
      <c r="BN12" s="33"/>
    </row>
    <row r="13" spans="1:66" ht="21" customHeight="1" x14ac:dyDescent="0.15">
      <c r="A13" s="185" t="s">
        <v>3</v>
      </c>
      <c r="B13" s="142">
        <v>0.4236111111111111</v>
      </c>
      <c r="C13" s="183"/>
      <c r="D13" s="151" t="str">
        <f>IF(OR(F13="",F16=""),"",F13+F16)</f>
        <v/>
      </c>
      <c r="E13" s="110"/>
      <c r="F13" s="64"/>
      <c r="G13" s="65" t="s">
        <v>1</v>
      </c>
      <c r="H13" s="64"/>
      <c r="I13" s="66"/>
      <c r="J13" s="145" t="str">
        <f>IF(OR(H13="",H16=""),"",H13+H16)</f>
        <v/>
      </c>
      <c r="K13" s="147"/>
      <c r="L13" s="122"/>
      <c r="M13" s="202"/>
      <c r="N13" s="89"/>
      <c r="O13" s="64"/>
      <c r="P13" s="65" t="s">
        <v>1</v>
      </c>
      <c r="Q13" s="64"/>
      <c r="R13" s="66"/>
      <c r="S13" s="153"/>
      <c r="T13" s="119"/>
      <c r="U13" s="122"/>
      <c r="V13" s="151" t="str">
        <f>IF(OR(X13="",X16=""),"",X13+X16)</f>
        <v/>
      </c>
      <c r="W13" s="89"/>
      <c r="X13" s="64"/>
      <c r="Y13" s="65" t="s">
        <v>1</v>
      </c>
      <c r="Z13" s="64"/>
      <c r="AA13" s="66"/>
      <c r="AB13" s="145" t="str">
        <f>IF(OR(Z13="",Z16=""),"",Z13+Z16)</f>
        <v/>
      </c>
      <c r="AC13" s="131"/>
      <c r="AD13" s="183"/>
      <c r="AE13" s="151" t="str">
        <f>IF(OR(AG13="",AG16=""),"",AG13+AG16)</f>
        <v/>
      </c>
      <c r="AF13" s="89"/>
      <c r="AG13" s="64"/>
      <c r="AH13" s="65" t="s">
        <v>1</v>
      </c>
      <c r="AI13" s="64"/>
      <c r="AJ13" s="66"/>
      <c r="AK13" s="145" t="str">
        <f>IF(OR(AI13="",AI16=""),"",AI13+AI16)</f>
        <v/>
      </c>
      <c r="AL13" s="193"/>
      <c r="AM13" s="259"/>
      <c r="AN13" s="151" t="str">
        <f>IF(OR(AP13="",AP16=""),"",AP13+AP16)</f>
        <v/>
      </c>
      <c r="AO13" s="95"/>
      <c r="AP13" s="64"/>
      <c r="AQ13" s="65" t="s">
        <v>1</v>
      </c>
      <c r="AR13" s="64"/>
      <c r="AS13" s="66"/>
      <c r="AT13" s="145" t="str">
        <f>IF(OR(AR13="",AR16=""),"",AR13+AR16)</f>
        <v/>
      </c>
      <c r="AU13" s="260"/>
      <c r="AX13" s="173"/>
      <c r="AY13" s="173"/>
      <c r="AZ13" s="233"/>
      <c r="BA13" s="173"/>
      <c r="BB13" s="216"/>
      <c r="BC13" s="173"/>
      <c r="BD13" s="216"/>
      <c r="BE13" s="171"/>
      <c r="BF13" s="173"/>
      <c r="BG13" s="32"/>
      <c r="BH13" s="29"/>
      <c r="BI13" s="33"/>
      <c r="BJ13" s="33"/>
      <c r="BK13" s="33"/>
      <c r="BL13" s="33"/>
      <c r="BM13" s="29"/>
      <c r="BN13" s="33"/>
    </row>
    <row r="14" spans="1:66" ht="21" customHeight="1" x14ac:dyDescent="0.15">
      <c r="A14" s="186"/>
      <c r="B14" s="142"/>
      <c r="C14" s="135"/>
      <c r="D14" s="126"/>
      <c r="E14" s="138"/>
      <c r="F14" s="138"/>
      <c r="G14" s="138"/>
      <c r="H14" s="138"/>
      <c r="I14" s="138"/>
      <c r="J14" s="129"/>
      <c r="K14" s="148"/>
      <c r="L14" s="123"/>
      <c r="M14" s="126"/>
      <c r="N14" s="138"/>
      <c r="O14" s="138"/>
      <c r="P14" s="138"/>
      <c r="Q14" s="138"/>
      <c r="R14" s="138"/>
      <c r="S14" s="129"/>
      <c r="T14" s="120"/>
      <c r="U14" s="123"/>
      <c r="V14" s="126"/>
      <c r="W14" s="138"/>
      <c r="X14" s="138"/>
      <c r="Y14" s="138"/>
      <c r="Z14" s="138"/>
      <c r="AA14" s="138"/>
      <c r="AB14" s="129"/>
      <c r="AC14" s="132"/>
      <c r="AD14" s="135"/>
      <c r="AE14" s="126"/>
      <c r="AF14" s="138"/>
      <c r="AG14" s="138"/>
      <c r="AH14" s="138"/>
      <c r="AI14" s="138"/>
      <c r="AJ14" s="138"/>
      <c r="AK14" s="129"/>
      <c r="AL14" s="137"/>
      <c r="AM14" s="254"/>
      <c r="AN14" s="126"/>
      <c r="AO14" s="138"/>
      <c r="AP14" s="138"/>
      <c r="AQ14" s="138"/>
      <c r="AR14" s="138"/>
      <c r="AS14" s="138"/>
      <c r="AT14" s="129"/>
      <c r="AU14" s="257"/>
    </row>
    <row r="15" spans="1:66" ht="21" customHeight="1" x14ac:dyDescent="0.15">
      <c r="A15" s="186"/>
      <c r="B15" s="142"/>
      <c r="C15" s="135"/>
      <c r="D15" s="126"/>
      <c r="E15" s="138"/>
      <c r="F15" s="138"/>
      <c r="G15" s="138"/>
      <c r="H15" s="138"/>
      <c r="I15" s="138"/>
      <c r="J15" s="129"/>
      <c r="K15" s="148"/>
      <c r="L15" s="123"/>
      <c r="M15" s="126"/>
      <c r="N15" s="138"/>
      <c r="O15" s="138"/>
      <c r="P15" s="138"/>
      <c r="Q15" s="138"/>
      <c r="R15" s="138"/>
      <c r="S15" s="129"/>
      <c r="T15" s="120"/>
      <c r="U15" s="123"/>
      <c r="V15" s="126"/>
      <c r="W15" s="138"/>
      <c r="X15" s="138"/>
      <c r="Y15" s="138"/>
      <c r="Z15" s="138"/>
      <c r="AA15" s="138"/>
      <c r="AB15" s="129"/>
      <c r="AC15" s="132"/>
      <c r="AD15" s="135"/>
      <c r="AE15" s="126"/>
      <c r="AF15" s="138"/>
      <c r="AG15" s="138"/>
      <c r="AH15" s="138"/>
      <c r="AI15" s="138"/>
      <c r="AJ15" s="138"/>
      <c r="AK15" s="129"/>
      <c r="AL15" s="137"/>
      <c r="AM15" s="254"/>
      <c r="AN15" s="126"/>
      <c r="AO15" s="138"/>
      <c r="AP15" s="138"/>
      <c r="AQ15" s="138"/>
      <c r="AR15" s="138"/>
      <c r="AS15" s="138"/>
      <c r="AT15" s="129"/>
      <c r="AU15" s="257"/>
    </row>
    <row r="16" spans="1:66" ht="21" customHeight="1" thickBot="1" x14ac:dyDescent="0.2">
      <c r="A16" s="187"/>
      <c r="B16" s="188"/>
      <c r="C16" s="184"/>
      <c r="D16" s="152"/>
      <c r="E16" s="111"/>
      <c r="F16" s="72"/>
      <c r="G16" s="73" t="s">
        <v>1</v>
      </c>
      <c r="H16" s="72"/>
      <c r="I16" s="74"/>
      <c r="J16" s="154"/>
      <c r="K16" s="189"/>
      <c r="L16" s="150"/>
      <c r="M16" s="152"/>
      <c r="N16" s="92"/>
      <c r="O16" s="72"/>
      <c r="P16" s="73" t="s">
        <v>1</v>
      </c>
      <c r="Q16" s="72"/>
      <c r="R16" s="74"/>
      <c r="S16" s="154"/>
      <c r="T16" s="121"/>
      <c r="U16" s="124"/>
      <c r="V16" s="152"/>
      <c r="W16" s="92"/>
      <c r="X16" s="72"/>
      <c r="Y16" s="73" t="s">
        <v>1</v>
      </c>
      <c r="Z16" s="72"/>
      <c r="AA16" s="74"/>
      <c r="AB16" s="154"/>
      <c r="AC16" s="133"/>
      <c r="AD16" s="184"/>
      <c r="AE16" s="152"/>
      <c r="AF16" s="92"/>
      <c r="AG16" s="72"/>
      <c r="AH16" s="73" t="s">
        <v>1</v>
      </c>
      <c r="AI16" s="72"/>
      <c r="AJ16" s="74"/>
      <c r="AK16" s="154"/>
      <c r="AL16" s="194"/>
      <c r="AM16" s="255"/>
      <c r="AN16" s="152"/>
      <c r="AO16" s="97"/>
      <c r="AP16" s="72"/>
      <c r="AQ16" s="73" t="s">
        <v>1</v>
      </c>
      <c r="AR16" s="72"/>
      <c r="AS16" s="74"/>
      <c r="AT16" s="154"/>
      <c r="AU16" s="258"/>
      <c r="AX16" s="3" t="s">
        <v>28</v>
      </c>
    </row>
    <row r="17" spans="1:66" ht="21" customHeight="1" x14ac:dyDescent="0.15">
      <c r="A17" s="185" t="s">
        <v>4</v>
      </c>
      <c r="B17" s="141">
        <v>0.4513888888888889</v>
      </c>
      <c r="C17" s="183" t="s">
        <v>103</v>
      </c>
      <c r="D17" s="151" t="str">
        <f>IF(OR(F17="",F20=""),"",F17+F20)</f>
        <v/>
      </c>
      <c r="E17" s="110"/>
      <c r="F17" s="64"/>
      <c r="G17" s="70" t="s">
        <v>1</v>
      </c>
      <c r="H17" s="64"/>
      <c r="I17" s="66"/>
      <c r="J17" s="145" t="str">
        <f>IF(OR(H17="",H20=""),"",H17+H20)</f>
        <v/>
      </c>
      <c r="K17" s="147" t="s">
        <v>107</v>
      </c>
      <c r="L17" s="122" t="s">
        <v>103</v>
      </c>
      <c r="M17" s="151" t="str">
        <f>IF(OR(O17="",O20=""),"",O17+O20)</f>
        <v/>
      </c>
      <c r="N17" s="89"/>
      <c r="O17" s="64"/>
      <c r="P17" s="65" t="s">
        <v>1</v>
      </c>
      <c r="Q17" s="64"/>
      <c r="R17" s="66"/>
      <c r="S17" s="153"/>
      <c r="T17" s="119" t="s">
        <v>104</v>
      </c>
      <c r="U17" s="122"/>
      <c r="V17" s="151" t="str">
        <f>IF(OR(X17="",X20=""),"",X17+X20)</f>
        <v/>
      </c>
      <c r="W17" s="89"/>
      <c r="X17" s="64"/>
      <c r="Y17" s="65" t="s">
        <v>1</v>
      </c>
      <c r="Z17" s="64"/>
      <c r="AA17" s="66"/>
      <c r="AB17" s="145" t="str">
        <f>IF(OR(Z17="",Z20=""),"",Z17+Z20)</f>
        <v/>
      </c>
      <c r="AC17" s="131"/>
      <c r="AD17" s="183"/>
      <c r="AE17" s="151" t="str">
        <f>IF(OR(AG17="",AG20=""),"",AG17+AG20)</f>
        <v/>
      </c>
      <c r="AF17" s="89"/>
      <c r="AG17" s="64"/>
      <c r="AH17" s="65" t="s">
        <v>1</v>
      </c>
      <c r="AI17" s="64"/>
      <c r="AJ17" s="66"/>
      <c r="AK17" s="145" t="str">
        <f>IF(OR(AI17="",AI20=""),"",AI17+AI20)</f>
        <v/>
      </c>
      <c r="AL17" s="193"/>
      <c r="AM17" s="259"/>
      <c r="AN17" s="151" t="str">
        <f>IF(OR(AP17="",AP20=""),"",AP17+AP20)</f>
        <v/>
      </c>
      <c r="AO17" s="95"/>
      <c r="AP17" s="64"/>
      <c r="AQ17" s="65" t="s">
        <v>1</v>
      </c>
      <c r="AR17" s="64"/>
      <c r="AS17" s="66"/>
      <c r="AT17" s="145" t="str">
        <f>IF(OR(AR17="",AR20=""),"",AR17+AR20)</f>
        <v/>
      </c>
      <c r="AU17" s="260"/>
      <c r="AX17" s="106"/>
      <c r="AY17" s="25" t="str">
        <f>AX10</f>
        <v>ひびき</v>
      </c>
      <c r="AZ17" s="25" t="str">
        <f>AY10</f>
        <v>深町</v>
      </c>
      <c r="BA17" s="25" t="str">
        <f>AZ10</f>
        <v>西門司</v>
      </c>
      <c r="BB17" s="25" t="str">
        <f t="shared" ref="BB17:BF17" si="0">BA10</f>
        <v>皿倉</v>
      </c>
      <c r="BC17" s="25" t="str">
        <f t="shared" si="0"/>
        <v>ＩＢＵＫＩＣ</v>
      </c>
      <c r="BD17" s="25">
        <f t="shared" si="0"/>
        <v>0</v>
      </c>
      <c r="BE17" s="25">
        <f>BD10</f>
        <v>0</v>
      </c>
      <c r="BF17" s="25">
        <f t="shared" si="0"/>
        <v>0</v>
      </c>
      <c r="BG17" s="34"/>
      <c r="BH17" s="34"/>
      <c r="BI17" s="34"/>
      <c r="BJ17" s="34"/>
      <c r="BK17" s="34"/>
      <c r="BL17" s="35"/>
      <c r="BM17" s="35"/>
      <c r="BN17" s="35"/>
    </row>
    <row r="18" spans="1:66" ht="21" customHeight="1" x14ac:dyDescent="0.15">
      <c r="A18" s="186"/>
      <c r="B18" s="142"/>
      <c r="C18" s="135"/>
      <c r="D18" s="126"/>
      <c r="E18" s="138" t="s">
        <v>102</v>
      </c>
      <c r="F18" s="138"/>
      <c r="G18" s="138"/>
      <c r="H18" s="138"/>
      <c r="I18" s="138"/>
      <c r="J18" s="129"/>
      <c r="K18" s="148"/>
      <c r="L18" s="123"/>
      <c r="M18" s="126"/>
      <c r="N18" s="138" t="s">
        <v>107</v>
      </c>
      <c r="O18" s="138"/>
      <c r="P18" s="138"/>
      <c r="Q18" s="138"/>
      <c r="R18" s="138"/>
      <c r="S18" s="129"/>
      <c r="T18" s="120"/>
      <c r="U18" s="123"/>
      <c r="V18" s="126"/>
      <c r="W18" s="138"/>
      <c r="X18" s="138"/>
      <c r="Y18" s="138"/>
      <c r="Z18" s="138"/>
      <c r="AA18" s="138"/>
      <c r="AB18" s="129"/>
      <c r="AC18" s="132"/>
      <c r="AD18" s="135"/>
      <c r="AE18" s="126"/>
      <c r="AF18" s="138"/>
      <c r="AG18" s="138"/>
      <c r="AH18" s="138"/>
      <c r="AI18" s="138"/>
      <c r="AJ18" s="138"/>
      <c r="AK18" s="129"/>
      <c r="AL18" s="137"/>
      <c r="AM18" s="254"/>
      <c r="AN18" s="126"/>
      <c r="AO18" s="138"/>
      <c r="AP18" s="138"/>
      <c r="AQ18" s="138"/>
      <c r="AR18" s="138"/>
      <c r="AS18" s="138"/>
      <c r="AT18" s="129"/>
      <c r="AU18" s="257"/>
      <c r="AX18" s="25" t="str">
        <f>AX10</f>
        <v>ひびき</v>
      </c>
      <c r="AY18" s="87"/>
      <c r="AZ18" s="86" t="s">
        <v>86</v>
      </c>
      <c r="BA18" s="86" t="s">
        <v>82</v>
      </c>
      <c r="BB18" s="86" t="s">
        <v>72</v>
      </c>
      <c r="BC18" s="86" t="s">
        <v>80</v>
      </c>
      <c r="BD18" s="86" t="s">
        <v>88</v>
      </c>
      <c r="BE18" s="86" t="s">
        <v>73</v>
      </c>
      <c r="BF18" s="86" t="s">
        <v>77</v>
      </c>
      <c r="BG18" s="107"/>
      <c r="BH18" s="31"/>
      <c r="BI18" s="31"/>
      <c r="BJ18" s="31"/>
      <c r="BK18" s="31"/>
      <c r="BL18" s="35"/>
      <c r="BM18" s="35"/>
      <c r="BN18" s="35"/>
    </row>
    <row r="19" spans="1:66" ht="21" customHeight="1" x14ac:dyDescent="0.15">
      <c r="A19" s="186"/>
      <c r="B19" s="142"/>
      <c r="C19" s="135"/>
      <c r="D19" s="126"/>
      <c r="E19" s="138"/>
      <c r="F19" s="138"/>
      <c r="G19" s="138"/>
      <c r="H19" s="138"/>
      <c r="I19" s="138"/>
      <c r="J19" s="129"/>
      <c r="K19" s="148"/>
      <c r="L19" s="123"/>
      <c r="M19" s="126"/>
      <c r="N19" s="138"/>
      <c r="O19" s="138"/>
      <c r="P19" s="138"/>
      <c r="Q19" s="138"/>
      <c r="R19" s="138"/>
      <c r="S19" s="129"/>
      <c r="T19" s="120"/>
      <c r="U19" s="123"/>
      <c r="V19" s="126"/>
      <c r="W19" s="138"/>
      <c r="X19" s="138"/>
      <c r="Y19" s="138"/>
      <c r="Z19" s="138"/>
      <c r="AA19" s="138"/>
      <c r="AB19" s="129"/>
      <c r="AC19" s="132"/>
      <c r="AD19" s="135"/>
      <c r="AE19" s="126"/>
      <c r="AF19" s="138"/>
      <c r="AG19" s="138"/>
      <c r="AH19" s="138"/>
      <c r="AI19" s="138"/>
      <c r="AJ19" s="138"/>
      <c r="AK19" s="129"/>
      <c r="AL19" s="137"/>
      <c r="AM19" s="254"/>
      <c r="AN19" s="126"/>
      <c r="AO19" s="138"/>
      <c r="AP19" s="138"/>
      <c r="AQ19" s="138"/>
      <c r="AR19" s="138"/>
      <c r="AS19" s="138"/>
      <c r="AT19" s="129"/>
      <c r="AU19" s="257"/>
      <c r="AX19" s="25" t="str">
        <f>AY10</f>
        <v>深町</v>
      </c>
      <c r="AY19" s="88" t="str">
        <f>IF(OR(AZ18=""),"",AZ18)</f>
        <v>61⑨</v>
      </c>
      <c r="AZ19" s="87"/>
      <c r="BA19" s="86" t="s">
        <v>78</v>
      </c>
      <c r="BB19" s="86" t="s">
        <v>81</v>
      </c>
      <c r="BC19" s="86" t="s">
        <v>79</v>
      </c>
      <c r="BD19" s="86" t="s">
        <v>74</v>
      </c>
      <c r="BE19" s="86" t="s">
        <v>67</v>
      </c>
      <c r="BF19" s="86" t="s">
        <v>71</v>
      </c>
      <c r="BG19" s="107"/>
      <c r="BH19" s="31"/>
      <c r="BI19" s="31"/>
      <c r="BJ19" s="31"/>
      <c r="BK19" s="31"/>
      <c r="BL19" s="35"/>
      <c r="BM19" s="35"/>
      <c r="BN19" s="35"/>
    </row>
    <row r="20" spans="1:66" ht="21" customHeight="1" thickBot="1" x14ac:dyDescent="0.2">
      <c r="A20" s="187"/>
      <c r="B20" s="188"/>
      <c r="C20" s="184"/>
      <c r="D20" s="152"/>
      <c r="E20" s="111"/>
      <c r="F20" s="72"/>
      <c r="G20" s="78" t="s">
        <v>1</v>
      </c>
      <c r="H20" s="72"/>
      <c r="I20" s="74"/>
      <c r="J20" s="154"/>
      <c r="K20" s="189"/>
      <c r="L20" s="150"/>
      <c r="M20" s="152"/>
      <c r="N20" s="92"/>
      <c r="O20" s="72"/>
      <c r="P20" s="73" t="s">
        <v>1</v>
      </c>
      <c r="Q20" s="72"/>
      <c r="R20" s="74"/>
      <c r="S20" s="154"/>
      <c r="T20" s="121"/>
      <c r="U20" s="124"/>
      <c r="V20" s="152"/>
      <c r="W20" s="92"/>
      <c r="X20" s="72"/>
      <c r="Y20" s="73" t="s">
        <v>1</v>
      </c>
      <c r="Z20" s="72"/>
      <c r="AA20" s="74"/>
      <c r="AB20" s="154"/>
      <c r="AC20" s="133"/>
      <c r="AD20" s="184"/>
      <c r="AE20" s="152"/>
      <c r="AF20" s="92"/>
      <c r="AG20" s="72"/>
      <c r="AH20" s="73" t="s">
        <v>1</v>
      </c>
      <c r="AI20" s="72"/>
      <c r="AJ20" s="74"/>
      <c r="AK20" s="154"/>
      <c r="AL20" s="194"/>
      <c r="AM20" s="255"/>
      <c r="AN20" s="152"/>
      <c r="AO20" s="97"/>
      <c r="AP20" s="72"/>
      <c r="AQ20" s="73" t="s">
        <v>1</v>
      </c>
      <c r="AR20" s="72"/>
      <c r="AS20" s="74"/>
      <c r="AT20" s="154"/>
      <c r="AU20" s="258"/>
      <c r="AX20" s="25" t="str">
        <f>AZ10</f>
        <v>西門司</v>
      </c>
      <c r="AY20" s="88" t="str">
        <f>IF(OR(BA18=""),"",BA18)</f>
        <v>629⑥</v>
      </c>
      <c r="AZ20" s="88" t="str">
        <f>IF(OR(BA19=""),"",BA19)</f>
        <v>629②</v>
      </c>
      <c r="BA20" s="87"/>
      <c r="BB20" s="86" t="s">
        <v>75</v>
      </c>
      <c r="BC20" s="86" t="s">
        <v>66</v>
      </c>
      <c r="BD20" s="86" t="s">
        <v>84</v>
      </c>
      <c r="BE20" s="86" t="s">
        <v>70</v>
      </c>
      <c r="BF20" s="86" t="s">
        <v>76</v>
      </c>
      <c r="BG20" s="107"/>
      <c r="BH20" s="31"/>
      <c r="BI20" s="31"/>
      <c r="BJ20" s="31"/>
      <c r="BK20" s="31"/>
      <c r="BL20" s="35"/>
      <c r="BM20" s="35"/>
      <c r="BN20" s="35"/>
    </row>
    <row r="21" spans="1:66" ht="21" customHeight="1" x14ac:dyDescent="0.15">
      <c r="A21" s="185" t="s">
        <v>5</v>
      </c>
      <c r="B21" s="142">
        <v>0.4861111111111111</v>
      </c>
      <c r="C21" s="183" t="s">
        <v>100</v>
      </c>
      <c r="D21" s="151" t="str">
        <f>IF(OR(F21="",F24=""),"",F21+F24)</f>
        <v/>
      </c>
      <c r="E21" s="110"/>
      <c r="F21" s="64"/>
      <c r="G21" s="70" t="s">
        <v>1</v>
      </c>
      <c r="H21" s="64"/>
      <c r="I21" s="66"/>
      <c r="J21" s="145" t="str">
        <f>IF(OR(H21="",H24=""),"",H21+H24)</f>
        <v/>
      </c>
      <c r="K21" s="147" t="s">
        <v>104</v>
      </c>
      <c r="L21" s="122" t="s">
        <v>100</v>
      </c>
      <c r="M21" s="151"/>
      <c r="N21" s="89"/>
      <c r="O21" s="64"/>
      <c r="P21" s="65" t="s">
        <v>1</v>
      </c>
      <c r="Q21" s="64"/>
      <c r="R21" s="66"/>
      <c r="S21" s="153"/>
      <c r="T21" s="119" t="s">
        <v>102</v>
      </c>
      <c r="U21" s="122"/>
      <c r="V21" s="151" t="str">
        <f>IF(OR(X21="",X24=""),"",X21+X24)</f>
        <v/>
      </c>
      <c r="W21" s="89"/>
      <c r="X21" s="64"/>
      <c r="Y21" s="65" t="s">
        <v>1</v>
      </c>
      <c r="Z21" s="64"/>
      <c r="AA21" s="66"/>
      <c r="AB21" s="145" t="str">
        <f>IF(OR(Z21="",Z24=""),"",Z21+Z24)</f>
        <v/>
      </c>
      <c r="AC21" s="131"/>
      <c r="AD21" s="183"/>
      <c r="AE21" s="151" t="str">
        <f>IF(OR(AG21="",AG24=""),"",AG21+AG24)</f>
        <v/>
      </c>
      <c r="AF21" s="89"/>
      <c r="AG21" s="64"/>
      <c r="AH21" s="65" t="s">
        <v>1</v>
      </c>
      <c r="AI21" s="64"/>
      <c r="AJ21" s="66"/>
      <c r="AK21" s="145" t="str">
        <f>IF(OR(AI21="",AI24=""),"",AI21+AI24)</f>
        <v/>
      </c>
      <c r="AL21" s="193"/>
      <c r="AM21" s="259"/>
      <c r="AN21" s="151"/>
      <c r="AO21" s="95"/>
      <c r="AP21" s="64"/>
      <c r="AQ21" s="65" t="s">
        <v>1</v>
      </c>
      <c r="AR21" s="64"/>
      <c r="AS21" s="66"/>
      <c r="AT21" s="145" t="str">
        <f>IF(OR(AR21="",AR24=""),"",AR21+AR24)</f>
        <v/>
      </c>
      <c r="AU21" s="260"/>
      <c r="AX21" s="25" t="str">
        <f>BA10</f>
        <v>皿倉</v>
      </c>
      <c r="AY21" s="88" t="str">
        <f>IF(OR(BB18=""),"",BB18)</f>
        <v>61②</v>
      </c>
      <c r="AZ21" s="88" t="str">
        <f>IF(OR(BB19=""),"",BB19)</f>
        <v>629⑤</v>
      </c>
      <c r="BA21" s="88" t="str">
        <f>IF(OR(BB20=""),"",BB20)</f>
        <v>61⑥</v>
      </c>
      <c r="BB21" s="87"/>
      <c r="BC21" s="86" t="s">
        <v>89</v>
      </c>
      <c r="BD21" s="86" t="s">
        <v>90</v>
      </c>
      <c r="BE21" s="86" t="s">
        <v>87</v>
      </c>
      <c r="BF21" s="86" t="s">
        <v>91</v>
      </c>
      <c r="BG21" s="107"/>
      <c r="BH21" s="31"/>
      <c r="BI21" s="31"/>
      <c r="BJ21" s="31"/>
      <c r="BK21" s="31"/>
      <c r="BL21" s="35"/>
      <c r="BM21" s="35"/>
      <c r="BN21" s="35"/>
    </row>
    <row r="22" spans="1:66" ht="21" customHeight="1" x14ac:dyDescent="0.15">
      <c r="A22" s="186"/>
      <c r="B22" s="142"/>
      <c r="C22" s="135"/>
      <c r="D22" s="126"/>
      <c r="E22" s="138" t="s">
        <v>103</v>
      </c>
      <c r="F22" s="138"/>
      <c r="G22" s="138"/>
      <c r="H22" s="138"/>
      <c r="I22" s="138"/>
      <c r="J22" s="129"/>
      <c r="K22" s="148"/>
      <c r="L22" s="123"/>
      <c r="M22" s="126"/>
      <c r="N22" s="138" t="s">
        <v>103</v>
      </c>
      <c r="O22" s="138"/>
      <c r="P22" s="138"/>
      <c r="Q22" s="138"/>
      <c r="R22" s="138"/>
      <c r="S22" s="129"/>
      <c r="T22" s="120"/>
      <c r="U22" s="123"/>
      <c r="V22" s="126"/>
      <c r="W22" s="138"/>
      <c r="X22" s="138"/>
      <c r="Y22" s="138"/>
      <c r="Z22" s="138"/>
      <c r="AA22" s="138"/>
      <c r="AB22" s="129"/>
      <c r="AC22" s="132"/>
      <c r="AD22" s="135"/>
      <c r="AE22" s="126"/>
      <c r="AF22" s="138"/>
      <c r="AG22" s="138"/>
      <c r="AH22" s="138"/>
      <c r="AI22" s="138"/>
      <c r="AJ22" s="138"/>
      <c r="AK22" s="129"/>
      <c r="AL22" s="137"/>
      <c r="AM22" s="254"/>
      <c r="AN22" s="126"/>
      <c r="AO22" s="138"/>
      <c r="AP22" s="138"/>
      <c r="AQ22" s="138"/>
      <c r="AR22" s="138"/>
      <c r="AS22" s="138"/>
      <c r="AT22" s="129"/>
      <c r="AU22" s="257"/>
      <c r="AX22" s="25" t="str">
        <f>BB10</f>
        <v>ＩＢＵＫＩＣ</v>
      </c>
      <c r="AY22" s="88" t="str">
        <f>IF(OR(BC18=""),"",BC18)</f>
        <v>629③</v>
      </c>
      <c r="AZ22" s="88" t="str">
        <f>IF(OR(BC19=""),"",BC19)</f>
        <v>629③</v>
      </c>
      <c r="BA22" s="88" t="str">
        <f>IF(OR(BC20=""),"",BC20)</f>
        <v>68⑧</v>
      </c>
      <c r="BB22" s="88" t="str">
        <f>IF(OR(BC21=""),"",BC21)</f>
        <v>76③</v>
      </c>
      <c r="BC22" s="87"/>
      <c r="BD22" s="86" t="s">
        <v>69</v>
      </c>
      <c r="BE22" s="86" t="s">
        <v>83</v>
      </c>
      <c r="BF22" s="86" t="s">
        <v>92</v>
      </c>
      <c r="BG22" s="107"/>
      <c r="BH22" s="31"/>
      <c r="BI22" s="31"/>
      <c r="BJ22" s="31"/>
      <c r="BK22" s="31"/>
      <c r="BL22" s="35"/>
      <c r="BM22" s="35"/>
      <c r="BN22" s="35"/>
    </row>
    <row r="23" spans="1:66" ht="21" customHeight="1" x14ac:dyDescent="0.15">
      <c r="A23" s="186"/>
      <c r="B23" s="142"/>
      <c r="C23" s="135"/>
      <c r="D23" s="126"/>
      <c r="E23" s="138"/>
      <c r="F23" s="138"/>
      <c r="G23" s="138"/>
      <c r="H23" s="138"/>
      <c r="I23" s="138"/>
      <c r="J23" s="129"/>
      <c r="K23" s="148"/>
      <c r="L23" s="123"/>
      <c r="M23" s="126"/>
      <c r="N23" s="138"/>
      <c r="O23" s="138"/>
      <c r="P23" s="138"/>
      <c r="Q23" s="138"/>
      <c r="R23" s="138"/>
      <c r="S23" s="129"/>
      <c r="T23" s="120"/>
      <c r="U23" s="123"/>
      <c r="V23" s="126"/>
      <c r="W23" s="138"/>
      <c r="X23" s="138"/>
      <c r="Y23" s="138"/>
      <c r="Z23" s="138"/>
      <c r="AA23" s="138"/>
      <c r="AB23" s="129"/>
      <c r="AC23" s="132"/>
      <c r="AD23" s="135"/>
      <c r="AE23" s="126"/>
      <c r="AF23" s="138"/>
      <c r="AG23" s="138"/>
      <c r="AH23" s="138"/>
      <c r="AI23" s="138"/>
      <c r="AJ23" s="138"/>
      <c r="AK23" s="129"/>
      <c r="AL23" s="137"/>
      <c r="AM23" s="254"/>
      <c r="AN23" s="126"/>
      <c r="AO23" s="138"/>
      <c r="AP23" s="138"/>
      <c r="AQ23" s="138"/>
      <c r="AR23" s="138"/>
      <c r="AS23" s="138"/>
      <c r="AT23" s="129"/>
      <c r="AU23" s="257"/>
      <c r="AX23" s="25">
        <f>BC10</f>
        <v>0</v>
      </c>
      <c r="AY23" s="88" t="str">
        <f>IF(OR(BD18=""),"",BD18)</f>
        <v>76②</v>
      </c>
      <c r="AZ23" s="88" t="str">
        <f>IF(OR(BD19=""),"",BD19)</f>
        <v>61④</v>
      </c>
      <c r="BA23" s="88" t="str">
        <f>IF(OR(BD20=""),"",BD20)</f>
        <v>61⑩</v>
      </c>
      <c r="BB23" s="88" t="str">
        <f>IF(OR(BD21=""),"",BD21)</f>
        <v>76⑥</v>
      </c>
      <c r="BC23" s="88" t="str">
        <f>IF(OR(BD22=""),"",BD22)</f>
        <v>68⑩</v>
      </c>
      <c r="BD23" s="87"/>
      <c r="BE23" s="86" t="s">
        <v>93</v>
      </c>
      <c r="BF23" s="86" t="s">
        <v>68</v>
      </c>
      <c r="BG23" s="107"/>
      <c r="BH23" s="31"/>
      <c r="BI23" s="31"/>
      <c r="BJ23" s="31"/>
      <c r="BK23" s="31"/>
      <c r="BL23" s="35"/>
      <c r="BM23" s="35"/>
      <c r="BN23" s="35"/>
    </row>
    <row r="24" spans="1:66" ht="21" customHeight="1" thickBot="1" x14ac:dyDescent="0.2">
      <c r="A24" s="187"/>
      <c r="B24" s="188"/>
      <c r="C24" s="184"/>
      <c r="D24" s="152"/>
      <c r="E24" s="111"/>
      <c r="F24" s="72"/>
      <c r="G24" s="78" t="s">
        <v>1</v>
      </c>
      <c r="H24" s="72"/>
      <c r="I24" s="74"/>
      <c r="J24" s="154"/>
      <c r="K24" s="189"/>
      <c r="L24" s="150"/>
      <c r="M24" s="152"/>
      <c r="N24" s="92"/>
      <c r="O24" s="72"/>
      <c r="P24" s="73" t="s">
        <v>1</v>
      </c>
      <c r="Q24" s="72"/>
      <c r="R24" s="74"/>
      <c r="S24" s="154"/>
      <c r="T24" s="121"/>
      <c r="U24" s="124"/>
      <c r="V24" s="152"/>
      <c r="W24" s="92"/>
      <c r="X24" s="72"/>
      <c r="Y24" s="73" t="s">
        <v>1</v>
      </c>
      <c r="Z24" s="72"/>
      <c r="AA24" s="74"/>
      <c r="AB24" s="154"/>
      <c r="AC24" s="133"/>
      <c r="AD24" s="184"/>
      <c r="AE24" s="152"/>
      <c r="AF24" s="92"/>
      <c r="AG24" s="72"/>
      <c r="AH24" s="73" t="s">
        <v>1</v>
      </c>
      <c r="AI24" s="72"/>
      <c r="AJ24" s="74"/>
      <c r="AK24" s="154"/>
      <c r="AL24" s="194"/>
      <c r="AM24" s="255"/>
      <c r="AN24" s="152"/>
      <c r="AO24" s="97"/>
      <c r="AP24" s="72"/>
      <c r="AQ24" s="73" t="s">
        <v>1</v>
      </c>
      <c r="AR24" s="72"/>
      <c r="AS24" s="74"/>
      <c r="AT24" s="154"/>
      <c r="AU24" s="258"/>
      <c r="AX24" s="25">
        <f>BD10</f>
        <v>0</v>
      </c>
      <c r="AY24" s="88" t="str">
        <f>IF(OR(BE18=""),"",BE18)</f>
        <v>61⑤</v>
      </c>
      <c r="AZ24" s="88" t="str">
        <f>IF(OR(BE19=""),"",BE19)</f>
        <v>68⑨</v>
      </c>
      <c r="BA24" s="88" t="str">
        <f>IF(OR(BE20=""),"",BE20)</f>
        <v>68⑪</v>
      </c>
      <c r="BB24" s="88" t="str">
        <f>IF(OR(BE21=""),"",BE21)</f>
        <v>61⑪</v>
      </c>
      <c r="BC24" s="88" t="str">
        <f>IF(OR(BE22=""),"",BE22)</f>
        <v>629⑪</v>
      </c>
      <c r="BD24" s="88" t="str">
        <f>IF(OR(BE23=""),"",BE23)</f>
        <v>76⑨</v>
      </c>
      <c r="BE24" s="87"/>
      <c r="BF24" s="86" t="s">
        <v>85</v>
      </c>
      <c r="BG24" s="107"/>
      <c r="BH24" s="31"/>
      <c r="BI24" s="31"/>
      <c r="BJ24" s="31"/>
      <c r="BK24" s="31"/>
      <c r="BL24" s="35"/>
      <c r="BM24" s="35"/>
      <c r="BN24" s="35"/>
    </row>
    <row r="25" spans="1:66" ht="21" customHeight="1" x14ac:dyDescent="0.15">
      <c r="A25" s="185" t="s">
        <v>6</v>
      </c>
      <c r="B25" s="141">
        <v>0.51388888888888895</v>
      </c>
      <c r="C25" s="183"/>
      <c r="D25" s="151" t="str">
        <f>IF(OR(F25="",F28=""),"",F25+F28)</f>
        <v/>
      </c>
      <c r="E25" s="110"/>
      <c r="F25" s="64"/>
      <c r="G25" s="70" t="s">
        <v>1</v>
      </c>
      <c r="H25" s="64"/>
      <c r="I25" s="66"/>
      <c r="J25" s="145" t="str">
        <f>IF(OR(H25="",H28=""),"",H25+H28)</f>
        <v/>
      </c>
      <c r="K25" s="147"/>
      <c r="L25" s="122"/>
      <c r="M25" s="151"/>
      <c r="N25" s="89"/>
      <c r="O25" s="64"/>
      <c r="P25" s="65" t="s">
        <v>1</v>
      </c>
      <c r="Q25" s="64"/>
      <c r="R25" s="66"/>
      <c r="S25" s="153"/>
      <c r="T25" s="119"/>
      <c r="U25" s="122"/>
      <c r="V25" s="151" t="str">
        <f>IF(OR(X25="",X28=""),"",X25+X28)</f>
        <v/>
      </c>
      <c r="W25" s="89"/>
      <c r="X25" s="64"/>
      <c r="Y25" s="65" t="s">
        <v>1</v>
      </c>
      <c r="Z25" s="64"/>
      <c r="AA25" s="66"/>
      <c r="AB25" s="145" t="str">
        <f>IF(OR(Z25="",Z28=""),"",Z25+Z28)</f>
        <v/>
      </c>
      <c r="AC25" s="131"/>
      <c r="AD25" s="183"/>
      <c r="AE25" s="151" t="str">
        <f>IF(OR(AG25="",AG28=""),"",AG25+AG28)</f>
        <v/>
      </c>
      <c r="AF25" s="89"/>
      <c r="AG25" s="64"/>
      <c r="AH25" s="65" t="s">
        <v>1</v>
      </c>
      <c r="AI25" s="64"/>
      <c r="AJ25" s="66"/>
      <c r="AK25" s="145" t="str">
        <f>IF(OR(AI25="",AI28=""),"",AI25+AI28)</f>
        <v/>
      </c>
      <c r="AL25" s="193"/>
      <c r="AM25" s="259"/>
      <c r="AN25" s="151" t="str">
        <f>IF(OR(AP25="",AP28=""),"",AP25+AP28)</f>
        <v/>
      </c>
      <c r="AO25" s="95"/>
      <c r="AP25" s="64"/>
      <c r="AQ25" s="65" t="s">
        <v>1</v>
      </c>
      <c r="AR25" s="64"/>
      <c r="AS25" s="66"/>
      <c r="AT25" s="145" t="str">
        <f>IF(OR(AR25="",AR28=""),"",AR25+AR28)</f>
        <v/>
      </c>
      <c r="AU25" s="260"/>
      <c r="AX25" s="25">
        <f>BE10</f>
        <v>0</v>
      </c>
      <c r="AY25" s="88" t="str">
        <f>IF(OR(BF18=""),"",BF18)</f>
        <v>615⑤</v>
      </c>
      <c r="AZ25" s="88" t="str">
        <f>IF(OR(BF19=""),"",BF19)</f>
        <v>68⑫</v>
      </c>
      <c r="BA25" s="88" t="str">
        <f>IF(OR(BF20=""),"",BF20)</f>
        <v>61③</v>
      </c>
      <c r="BB25" s="88" t="str">
        <f>IF(OR(BF21=""),"",BF21)</f>
        <v>76⑪</v>
      </c>
      <c r="BC25" s="88" t="str">
        <f>IF(OR(BF22=""),"",BF22)</f>
        <v>76⑧</v>
      </c>
      <c r="BD25" s="88" t="str">
        <f>IF(OR(BF23=""),"",BF23)</f>
        <v>68⑦</v>
      </c>
      <c r="BE25" s="88" t="str">
        <f>IF(OR(BF24=""),"",BF24)</f>
        <v>61⑧</v>
      </c>
      <c r="BF25" s="87"/>
      <c r="BG25" s="107"/>
      <c r="BH25" s="31"/>
      <c r="BI25" s="31"/>
      <c r="BJ25" s="31"/>
      <c r="BK25" s="31"/>
      <c r="BL25" s="35"/>
      <c r="BM25" s="35"/>
      <c r="BN25" s="35"/>
    </row>
    <row r="26" spans="1:66" ht="21" customHeight="1" x14ac:dyDescent="0.15">
      <c r="A26" s="186"/>
      <c r="B26" s="142"/>
      <c r="C26" s="135"/>
      <c r="D26" s="126"/>
      <c r="E26" s="138"/>
      <c r="F26" s="138"/>
      <c r="G26" s="138"/>
      <c r="H26" s="138"/>
      <c r="I26" s="138"/>
      <c r="J26" s="129"/>
      <c r="K26" s="148"/>
      <c r="L26" s="123"/>
      <c r="M26" s="126"/>
      <c r="N26" s="138"/>
      <c r="O26" s="138"/>
      <c r="P26" s="138"/>
      <c r="Q26" s="138"/>
      <c r="R26" s="138"/>
      <c r="S26" s="129"/>
      <c r="T26" s="120"/>
      <c r="U26" s="123"/>
      <c r="V26" s="126"/>
      <c r="W26" s="138"/>
      <c r="X26" s="138"/>
      <c r="Y26" s="138"/>
      <c r="Z26" s="138"/>
      <c r="AA26" s="138"/>
      <c r="AB26" s="129"/>
      <c r="AC26" s="132"/>
      <c r="AD26" s="135"/>
      <c r="AE26" s="126"/>
      <c r="AF26" s="138"/>
      <c r="AG26" s="138"/>
      <c r="AH26" s="138"/>
      <c r="AI26" s="138"/>
      <c r="AJ26" s="138"/>
      <c r="AK26" s="129"/>
      <c r="AL26" s="137"/>
      <c r="AM26" s="254"/>
      <c r="AN26" s="126"/>
      <c r="AO26" s="138"/>
      <c r="AP26" s="138"/>
      <c r="AQ26" s="138"/>
      <c r="AR26" s="138"/>
      <c r="AS26" s="138"/>
      <c r="AT26" s="129"/>
      <c r="AU26" s="257"/>
      <c r="AX26" s="34"/>
      <c r="AY26" s="107"/>
      <c r="AZ26" s="107"/>
      <c r="BA26" s="107"/>
      <c r="BB26" s="107"/>
      <c r="BC26" s="107"/>
      <c r="BD26" s="107"/>
      <c r="BE26" s="107"/>
      <c r="BF26" s="107"/>
      <c r="BG26" s="107"/>
      <c r="BH26" s="31"/>
      <c r="BI26" s="31"/>
      <c r="BJ26" s="31"/>
      <c r="BK26" s="31"/>
      <c r="BL26" s="35"/>
      <c r="BM26" s="35"/>
      <c r="BN26" s="35"/>
    </row>
    <row r="27" spans="1:66" ht="21" customHeight="1" x14ac:dyDescent="0.15">
      <c r="A27" s="186"/>
      <c r="B27" s="142"/>
      <c r="C27" s="135"/>
      <c r="D27" s="126"/>
      <c r="E27" s="138"/>
      <c r="F27" s="138"/>
      <c r="G27" s="138"/>
      <c r="H27" s="138"/>
      <c r="I27" s="138"/>
      <c r="J27" s="129"/>
      <c r="K27" s="148"/>
      <c r="L27" s="123"/>
      <c r="M27" s="126"/>
      <c r="N27" s="138"/>
      <c r="O27" s="138"/>
      <c r="P27" s="138"/>
      <c r="Q27" s="138"/>
      <c r="R27" s="138"/>
      <c r="S27" s="129"/>
      <c r="T27" s="120"/>
      <c r="U27" s="123"/>
      <c r="V27" s="126"/>
      <c r="W27" s="138"/>
      <c r="X27" s="138"/>
      <c r="Y27" s="138"/>
      <c r="Z27" s="138"/>
      <c r="AA27" s="138"/>
      <c r="AB27" s="129"/>
      <c r="AC27" s="132"/>
      <c r="AD27" s="135"/>
      <c r="AE27" s="126"/>
      <c r="AF27" s="138"/>
      <c r="AG27" s="138"/>
      <c r="AH27" s="138"/>
      <c r="AI27" s="138"/>
      <c r="AJ27" s="138"/>
      <c r="AK27" s="129"/>
      <c r="AL27" s="137"/>
      <c r="AM27" s="254"/>
      <c r="AN27" s="126"/>
      <c r="AO27" s="138"/>
      <c r="AP27" s="138"/>
      <c r="AQ27" s="138"/>
      <c r="AR27" s="138"/>
      <c r="AS27" s="138"/>
      <c r="AT27" s="129"/>
      <c r="AU27" s="257"/>
      <c r="BH27" s="35"/>
      <c r="BI27" s="35"/>
      <c r="BJ27" s="35"/>
      <c r="BK27" s="35"/>
      <c r="BL27" s="35"/>
      <c r="BM27" s="35"/>
      <c r="BN27" s="35"/>
    </row>
    <row r="28" spans="1:66" ht="21" customHeight="1" thickBot="1" x14ac:dyDescent="0.2">
      <c r="A28" s="187"/>
      <c r="B28" s="188"/>
      <c r="C28" s="143"/>
      <c r="D28" s="144"/>
      <c r="E28" s="112"/>
      <c r="F28" s="75"/>
      <c r="G28" s="76" t="s">
        <v>1</v>
      </c>
      <c r="H28" s="75"/>
      <c r="I28" s="77"/>
      <c r="J28" s="146"/>
      <c r="K28" s="149"/>
      <c r="L28" s="150"/>
      <c r="M28" s="152"/>
      <c r="N28" s="92"/>
      <c r="O28" s="72"/>
      <c r="P28" s="73" t="s">
        <v>1</v>
      </c>
      <c r="Q28" s="72"/>
      <c r="R28" s="74"/>
      <c r="S28" s="154"/>
      <c r="T28" s="121"/>
      <c r="U28" s="124"/>
      <c r="V28" s="152"/>
      <c r="W28" s="92"/>
      <c r="X28" s="72"/>
      <c r="Y28" s="73" t="s">
        <v>1</v>
      </c>
      <c r="Z28" s="72"/>
      <c r="AA28" s="74"/>
      <c r="AB28" s="154"/>
      <c r="AC28" s="133"/>
      <c r="AD28" s="184"/>
      <c r="AE28" s="152"/>
      <c r="AF28" s="92"/>
      <c r="AG28" s="72"/>
      <c r="AH28" s="73" t="s">
        <v>1</v>
      </c>
      <c r="AI28" s="72"/>
      <c r="AJ28" s="74"/>
      <c r="AK28" s="154"/>
      <c r="AL28" s="194"/>
      <c r="AM28" s="255"/>
      <c r="AN28" s="152"/>
      <c r="AO28" s="97"/>
      <c r="AP28" s="72"/>
      <c r="AQ28" s="73" t="s">
        <v>1</v>
      </c>
      <c r="AR28" s="72"/>
      <c r="AS28" s="74"/>
      <c r="AT28" s="154"/>
      <c r="AU28" s="258"/>
    </row>
    <row r="29" spans="1:66" ht="21" customHeight="1" x14ac:dyDescent="0.15">
      <c r="A29" s="185" t="s">
        <v>7</v>
      </c>
      <c r="B29" s="142">
        <v>0.54166666666666663</v>
      </c>
      <c r="C29" s="134" t="s">
        <v>102</v>
      </c>
      <c r="D29" s="125"/>
      <c r="E29" s="109"/>
      <c r="F29" s="67"/>
      <c r="G29" s="68" t="s">
        <v>1</v>
      </c>
      <c r="H29" s="67"/>
      <c r="I29" s="69"/>
      <c r="J29" s="128" t="str">
        <f>IF(OR(H29="",H32=""),"",H29+H32)</f>
        <v/>
      </c>
      <c r="K29" s="211" t="s">
        <v>107</v>
      </c>
      <c r="L29" s="122" t="s">
        <v>104</v>
      </c>
      <c r="M29" s="151"/>
      <c r="N29" s="89"/>
      <c r="O29" s="64"/>
      <c r="P29" s="70" t="s">
        <v>1</v>
      </c>
      <c r="Q29" s="64"/>
      <c r="R29" s="66"/>
      <c r="S29" s="153"/>
      <c r="T29" s="119" t="s">
        <v>107</v>
      </c>
      <c r="U29" s="122"/>
      <c r="V29" s="151" t="str">
        <f>IF(OR(X29="",X32=""),"",X29+X32)</f>
        <v/>
      </c>
      <c r="W29" s="89"/>
      <c r="X29" s="64"/>
      <c r="Y29" s="65" t="s">
        <v>1</v>
      </c>
      <c r="Z29" s="64"/>
      <c r="AA29" s="66"/>
      <c r="AB29" s="145" t="str">
        <f>IF(OR(Z29="",Z32=""),"",Z29+Z32)</f>
        <v/>
      </c>
      <c r="AC29" s="131"/>
      <c r="AD29" s="183"/>
      <c r="AE29" s="151" t="str">
        <f>IF(OR(AG29="",AG32=""),"",AG29+AG32)</f>
        <v/>
      </c>
      <c r="AF29" s="89"/>
      <c r="AG29" s="64"/>
      <c r="AH29" s="70" t="s">
        <v>1</v>
      </c>
      <c r="AI29" s="64"/>
      <c r="AJ29" s="66"/>
      <c r="AK29" s="145" t="str">
        <f>IF(OR(AI29="",AI32=""),"",AI29+AI32)</f>
        <v/>
      </c>
      <c r="AL29" s="193"/>
      <c r="AM29" s="259"/>
      <c r="AN29" s="151" t="str">
        <f>IF(OR(AP29="",AP32=""),"",AP29+AP32)</f>
        <v/>
      </c>
      <c r="AO29" s="95"/>
      <c r="AP29" s="64"/>
      <c r="AQ29" s="70" t="s">
        <v>1</v>
      </c>
      <c r="AR29" s="64"/>
      <c r="AS29" s="66"/>
      <c r="AT29" s="145" t="str">
        <f>IF(OR(AR29="",AR32=""),"",AR29+AR32)</f>
        <v/>
      </c>
      <c r="AU29" s="260"/>
    </row>
    <row r="30" spans="1:66" ht="21" customHeight="1" x14ac:dyDescent="0.15">
      <c r="A30" s="186"/>
      <c r="B30" s="142"/>
      <c r="C30" s="135"/>
      <c r="D30" s="126"/>
      <c r="E30" s="138" t="s">
        <v>104</v>
      </c>
      <c r="F30" s="138"/>
      <c r="G30" s="138"/>
      <c r="H30" s="138"/>
      <c r="I30" s="138"/>
      <c r="J30" s="129"/>
      <c r="K30" s="148"/>
      <c r="L30" s="123"/>
      <c r="M30" s="126"/>
      <c r="N30" s="138" t="s">
        <v>100</v>
      </c>
      <c r="O30" s="138"/>
      <c r="P30" s="138"/>
      <c r="Q30" s="138"/>
      <c r="R30" s="138"/>
      <c r="S30" s="129"/>
      <c r="T30" s="120"/>
      <c r="U30" s="123"/>
      <c r="V30" s="126"/>
      <c r="W30" s="138"/>
      <c r="X30" s="138"/>
      <c r="Y30" s="138"/>
      <c r="Z30" s="138"/>
      <c r="AA30" s="138"/>
      <c r="AB30" s="129"/>
      <c r="AC30" s="132"/>
      <c r="AD30" s="135"/>
      <c r="AE30" s="126"/>
      <c r="AF30" s="138"/>
      <c r="AG30" s="138"/>
      <c r="AH30" s="138"/>
      <c r="AI30" s="138"/>
      <c r="AJ30" s="138"/>
      <c r="AK30" s="129"/>
      <c r="AL30" s="137"/>
      <c r="AM30" s="254"/>
      <c r="AN30" s="126"/>
      <c r="AO30" s="138"/>
      <c r="AP30" s="138"/>
      <c r="AQ30" s="138"/>
      <c r="AR30" s="138"/>
      <c r="AS30" s="138"/>
      <c r="AT30" s="129"/>
      <c r="AU30" s="257"/>
    </row>
    <row r="31" spans="1:66" ht="21" customHeight="1" x14ac:dyDescent="0.15">
      <c r="A31" s="186"/>
      <c r="B31" s="142"/>
      <c r="C31" s="135"/>
      <c r="D31" s="126"/>
      <c r="E31" s="138"/>
      <c r="F31" s="138"/>
      <c r="G31" s="138"/>
      <c r="H31" s="138"/>
      <c r="I31" s="138"/>
      <c r="J31" s="129"/>
      <c r="K31" s="148"/>
      <c r="L31" s="123"/>
      <c r="M31" s="126"/>
      <c r="N31" s="138"/>
      <c r="O31" s="138"/>
      <c r="P31" s="138"/>
      <c r="Q31" s="138"/>
      <c r="R31" s="138"/>
      <c r="S31" s="129"/>
      <c r="T31" s="120"/>
      <c r="U31" s="123"/>
      <c r="V31" s="126"/>
      <c r="W31" s="138"/>
      <c r="X31" s="138"/>
      <c r="Y31" s="138"/>
      <c r="Z31" s="138"/>
      <c r="AA31" s="138"/>
      <c r="AB31" s="129"/>
      <c r="AC31" s="132"/>
      <c r="AD31" s="135"/>
      <c r="AE31" s="126"/>
      <c r="AF31" s="138"/>
      <c r="AG31" s="138"/>
      <c r="AH31" s="138"/>
      <c r="AI31" s="138"/>
      <c r="AJ31" s="138"/>
      <c r="AK31" s="129"/>
      <c r="AL31" s="137"/>
      <c r="AM31" s="254"/>
      <c r="AN31" s="126"/>
      <c r="AO31" s="138"/>
      <c r="AP31" s="138"/>
      <c r="AQ31" s="138"/>
      <c r="AR31" s="138"/>
      <c r="AS31" s="138"/>
      <c r="AT31" s="129"/>
      <c r="AU31" s="257"/>
    </row>
    <row r="32" spans="1:66" ht="21" customHeight="1" thickBot="1" x14ac:dyDescent="0.2">
      <c r="A32" s="187"/>
      <c r="B32" s="188"/>
      <c r="C32" s="184"/>
      <c r="D32" s="152"/>
      <c r="E32" s="111"/>
      <c r="F32" s="72"/>
      <c r="G32" s="73" t="s">
        <v>1</v>
      </c>
      <c r="H32" s="72"/>
      <c r="I32" s="74"/>
      <c r="J32" s="154"/>
      <c r="K32" s="189"/>
      <c r="L32" s="150"/>
      <c r="M32" s="152"/>
      <c r="N32" s="92"/>
      <c r="O32" s="72"/>
      <c r="P32" s="78" t="s">
        <v>1</v>
      </c>
      <c r="Q32" s="72"/>
      <c r="R32" s="74"/>
      <c r="S32" s="154"/>
      <c r="T32" s="121"/>
      <c r="U32" s="124"/>
      <c r="V32" s="152"/>
      <c r="W32" s="92"/>
      <c r="X32" s="72"/>
      <c r="Y32" s="73" t="s">
        <v>1</v>
      </c>
      <c r="Z32" s="72"/>
      <c r="AA32" s="74"/>
      <c r="AB32" s="154"/>
      <c r="AC32" s="133"/>
      <c r="AD32" s="184"/>
      <c r="AE32" s="152"/>
      <c r="AF32" s="92"/>
      <c r="AG32" s="72"/>
      <c r="AH32" s="78" t="s">
        <v>1</v>
      </c>
      <c r="AI32" s="72"/>
      <c r="AJ32" s="74"/>
      <c r="AK32" s="154"/>
      <c r="AL32" s="194"/>
      <c r="AM32" s="255"/>
      <c r="AN32" s="152"/>
      <c r="AO32" s="97"/>
      <c r="AP32" s="72"/>
      <c r="AQ32" s="78" t="s">
        <v>1</v>
      </c>
      <c r="AR32" s="72"/>
      <c r="AS32" s="74"/>
      <c r="AT32" s="154"/>
      <c r="AU32" s="258"/>
    </row>
    <row r="33" spans="1:47" ht="21" customHeight="1" x14ac:dyDescent="0.15">
      <c r="A33" s="185" t="s">
        <v>8</v>
      </c>
      <c r="B33" s="141">
        <v>0.56944444444444442</v>
      </c>
      <c r="C33" s="183"/>
      <c r="D33" s="151" t="str">
        <f>IF(OR(F33="",F36=""),"",F33+F36)</f>
        <v/>
      </c>
      <c r="E33" s="110"/>
      <c r="F33" s="64"/>
      <c r="G33" s="65" t="s">
        <v>1</v>
      </c>
      <c r="H33" s="64"/>
      <c r="I33" s="66"/>
      <c r="J33" s="145" t="str">
        <f>IF(OR(H33="",H36=""),"",H33+H36)</f>
        <v/>
      </c>
      <c r="K33" s="147"/>
      <c r="L33" s="122"/>
      <c r="M33" s="151"/>
      <c r="N33" s="89"/>
      <c r="O33" s="64"/>
      <c r="P33" s="70" t="s">
        <v>1</v>
      </c>
      <c r="Q33" s="64"/>
      <c r="R33" s="66"/>
      <c r="S33" s="153"/>
      <c r="T33" s="119"/>
      <c r="U33" s="122"/>
      <c r="V33" s="151" t="str">
        <f>IF(OR(X33="",X36=""),"",X33+X36)</f>
        <v/>
      </c>
      <c r="W33" s="89"/>
      <c r="X33" s="64"/>
      <c r="Y33" s="70" t="s">
        <v>1</v>
      </c>
      <c r="Z33" s="64"/>
      <c r="AA33" s="66"/>
      <c r="AB33" s="145" t="str">
        <f>IF(OR(Z33="",Z36=""),"",Z33+Z36)</f>
        <v/>
      </c>
      <c r="AC33" s="131"/>
      <c r="AD33" s="183"/>
      <c r="AE33" s="151" t="str">
        <f>IF(OR(AG33="",AG36=""),"",AG33+AG36)</f>
        <v/>
      </c>
      <c r="AF33" s="89"/>
      <c r="AG33" s="64"/>
      <c r="AH33" s="70" t="s">
        <v>1</v>
      </c>
      <c r="AI33" s="64"/>
      <c r="AJ33" s="66"/>
      <c r="AK33" s="145" t="str">
        <f>IF(OR(AI33="",AI36=""),"",AI33+AI36)</f>
        <v/>
      </c>
      <c r="AL33" s="193"/>
      <c r="AM33" s="259"/>
      <c r="AN33" s="151" t="str">
        <f>IF(OR(AP33="",AP36=""),"",AP33+AP36)</f>
        <v/>
      </c>
      <c r="AO33" s="95"/>
      <c r="AP33" s="64"/>
      <c r="AQ33" s="70" t="s">
        <v>1</v>
      </c>
      <c r="AR33" s="64"/>
      <c r="AS33" s="66"/>
      <c r="AT33" s="145"/>
      <c r="AU33" s="260"/>
    </row>
    <row r="34" spans="1:47" ht="21" customHeight="1" x14ac:dyDescent="0.15">
      <c r="A34" s="186"/>
      <c r="B34" s="142"/>
      <c r="C34" s="135"/>
      <c r="D34" s="126"/>
      <c r="E34" s="138"/>
      <c r="F34" s="138"/>
      <c r="G34" s="138"/>
      <c r="H34" s="138"/>
      <c r="I34" s="138"/>
      <c r="J34" s="129"/>
      <c r="K34" s="148"/>
      <c r="L34" s="123"/>
      <c r="M34" s="126"/>
      <c r="N34" s="138"/>
      <c r="O34" s="138"/>
      <c r="P34" s="138"/>
      <c r="Q34" s="138"/>
      <c r="R34" s="138"/>
      <c r="S34" s="129"/>
      <c r="T34" s="120"/>
      <c r="U34" s="123"/>
      <c r="V34" s="126"/>
      <c r="W34" s="138"/>
      <c r="X34" s="138"/>
      <c r="Y34" s="138"/>
      <c r="Z34" s="138"/>
      <c r="AA34" s="138"/>
      <c r="AB34" s="129"/>
      <c r="AC34" s="132"/>
      <c r="AD34" s="135"/>
      <c r="AE34" s="126"/>
      <c r="AF34" s="138"/>
      <c r="AG34" s="138"/>
      <c r="AH34" s="138"/>
      <c r="AI34" s="138"/>
      <c r="AJ34" s="138"/>
      <c r="AK34" s="129"/>
      <c r="AL34" s="137"/>
      <c r="AM34" s="254"/>
      <c r="AN34" s="126"/>
      <c r="AO34" s="138"/>
      <c r="AP34" s="138"/>
      <c r="AQ34" s="138"/>
      <c r="AR34" s="138"/>
      <c r="AS34" s="138"/>
      <c r="AT34" s="129"/>
      <c r="AU34" s="257"/>
    </row>
    <row r="35" spans="1:47" ht="21" customHeight="1" x14ac:dyDescent="0.15">
      <c r="A35" s="186"/>
      <c r="B35" s="142"/>
      <c r="C35" s="135"/>
      <c r="D35" s="126"/>
      <c r="E35" s="155"/>
      <c r="F35" s="138"/>
      <c r="G35" s="138"/>
      <c r="H35" s="138"/>
      <c r="I35" s="138"/>
      <c r="J35" s="129"/>
      <c r="K35" s="148"/>
      <c r="L35" s="123"/>
      <c r="M35" s="126"/>
      <c r="N35" s="138"/>
      <c r="O35" s="138"/>
      <c r="P35" s="138"/>
      <c r="Q35" s="138"/>
      <c r="R35" s="138"/>
      <c r="S35" s="129"/>
      <c r="T35" s="120"/>
      <c r="U35" s="123"/>
      <c r="V35" s="126"/>
      <c r="W35" s="138"/>
      <c r="X35" s="138"/>
      <c r="Y35" s="138"/>
      <c r="Z35" s="138"/>
      <c r="AA35" s="138"/>
      <c r="AB35" s="129"/>
      <c r="AC35" s="132"/>
      <c r="AD35" s="135"/>
      <c r="AE35" s="126"/>
      <c r="AF35" s="138"/>
      <c r="AG35" s="138"/>
      <c r="AH35" s="138"/>
      <c r="AI35" s="138"/>
      <c r="AJ35" s="138"/>
      <c r="AK35" s="129"/>
      <c r="AL35" s="137"/>
      <c r="AM35" s="254"/>
      <c r="AN35" s="126"/>
      <c r="AO35" s="138"/>
      <c r="AP35" s="138"/>
      <c r="AQ35" s="138"/>
      <c r="AR35" s="138"/>
      <c r="AS35" s="138"/>
      <c r="AT35" s="129"/>
      <c r="AU35" s="257"/>
    </row>
    <row r="36" spans="1:47" ht="21" customHeight="1" thickBot="1" x14ac:dyDescent="0.2">
      <c r="A36" s="187"/>
      <c r="B36" s="188"/>
      <c r="C36" s="184"/>
      <c r="D36" s="152"/>
      <c r="E36" s="111"/>
      <c r="F36" s="72"/>
      <c r="G36" s="73" t="s">
        <v>1</v>
      </c>
      <c r="H36" s="72"/>
      <c r="I36" s="74"/>
      <c r="J36" s="154"/>
      <c r="K36" s="189"/>
      <c r="L36" s="150"/>
      <c r="M36" s="152"/>
      <c r="N36" s="92"/>
      <c r="O36" s="72"/>
      <c r="P36" s="78" t="s">
        <v>1</v>
      </c>
      <c r="Q36" s="72"/>
      <c r="R36" s="74"/>
      <c r="S36" s="154"/>
      <c r="T36" s="121"/>
      <c r="U36" s="124"/>
      <c r="V36" s="152"/>
      <c r="W36" s="92"/>
      <c r="X36" s="72"/>
      <c r="Y36" s="78" t="s">
        <v>1</v>
      </c>
      <c r="Z36" s="72"/>
      <c r="AA36" s="74"/>
      <c r="AB36" s="154"/>
      <c r="AC36" s="133"/>
      <c r="AD36" s="184"/>
      <c r="AE36" s="152"/>
      <c r="AF36" s="92"/>
      <c r="AG36" s="72"/>
      <c r="AH36" s="78" t="s">
        <v>1</v>
      </c>
      <c r="AI36" s="72"/>
      <c r="AJ36" s="74"/>
      <c r="AK36" s="154"/>
      <c r="AL36" s="194"/>
      <c r="AM36" s="255"/>
      <c r="AN36" s="152"/>
      <c r="AO36" s="97"/>
      <c r="AP36" s="72"/>
      <c r="AQ36" s="78" t="s">
        <v>1</v>
      </c>
      <c r="AR36" s="72"/>
      <c r="AS36" s="74"/>
      <c r="AT36" s="154"/>
      <c r="AU36" s="258"/>
    </row>
    <row r="37" spans="1:47" ht="21" customHeight="1" x14ac:dyDescent="0.15">
      <c r="A37" s="185" t="s">
        <v>9</v>
      </c>
      <c r="B37" s="142">
        <v>0.59722222222222221</v>
      </c>
      <c r="C37" s="183"/>
      <c r="D37" s="151"/>
      <c r="E37" s="110"/>
      <c r="F37" s="64"/>
      <c r="G37" s="65" t="s">
        <v>1</v>
      </c>
      <c r="H37" s="64"/>
      <c r="I37" s="66"/>
      <c r="J37" s="145"/>
      <c r="K37" s="147"/>
      <c r="L37" s="122"/>
      <c r="M37" s="151"/>
      <c r="N37" s="89"/>
      <c r="O37" s="64"/>
      <c r="P37" s="70" t="s">
        <v>1</v>
      </c>
      <c r="Q37" s="64"/>
      <c r="R37" s="66"/>
      <c r="S37" s="153"/>
      <c r="T37" s="119"/>
      <c r="U37" s="122"/>
      <c r="V37" s="151" t="str">
        <f>IF(OR(X37="",X40=""),"",X37+X40)</f>
        <v/>
      </c>
      <c r="W37" s="89"/>
      <c r="X37" s="64"/>
      <c r="Y37" s="70" t="s">
        <v>1</v>
      </c>
      <c r="Z37" s="64"/>
      <c r="AA37" s="66"/>
      <c r="AB37" s="145" t="str">
        <f>IF(OR(Z37="",Z40=""),"",Z37+Z40)</f>
        <v/>
      </c>
      <c r="AC37" s="131"/>
      <c r="AD37" s="183"/>
      <c r="AE37" s="151" t="str">
        <f>IF(OR(AG37="",AG40=""),"",AG37+AG40)</f>
        <v/>
      </c>
      <c r="AF37" s="117"/>
      <c r="AG37" s="67"/>
      <c r="AH37" s="79" t="s">
        <v>1</v>
      </c>
      <c r="AI37" s="67"/>
      <c r="AJ37" s="69"/>
      <c r="AK37" s="145" t="str">
        <f>IF(OR(AI37="",AI40=""),"",AI37+AI40)</f>
        <v/>
      </c>
      <c r="AL37" s="240"/>
      <c r="AM37" s="259"/>
      <c r="AN37" s="151" t="str">
        <f>IF(OR(AP37="",AP40=""),"",AP37+AP40)</f>
        <v/>
      </c>
      <c r="AO37" s="95"/>
      <c r="AP37" s="64"/>
      <c r="AQ37" s="70" t="s">
        <v>1</v>
      </c>
      <c r="AR37" s="64"/>
      <c r="AS37" s="66"/>
      <c r="AT37" s="145" t="str">
        <f>IF(OR(AR37="",AR40=""),"",AR37+AR40)</f>
        <v/>
      </c>
      <c r="AU37" s="260"/>
    </row>
    <row r="38" spans="1:47" ht="21" customHeight="1" x14ac:dyDescent="0.15">
      <c r="A38" s="186"/>
      <c r="B38" s="142"/>
      <c r="C38" s="135"/>
      <c r="D38" s="126"/>
      <c r="E38" s="138"/>
      <c r="F38" s="138"/>
      <c r="G38" s="138"/>
      <c r="H38" s="138"/>
      <c r="I38" s="138"/>
      <c r="J38" s="129"/>
      <c r="K38" s="148"/>
      <c r="L38" s="123"/>
      <c r="M38" s="126"/>
      <c r="N38" s="138"/>
      <c r="O38" s="138"/>
      <c r="P38" s="138"/>
      <c r="Q38" s="138"/>
      <c r="R38" s="138"/>
      <c r="S38" s="129"/>
      <c r="T38" s="120"/>
      <c r="U38" s="123"/>
      <c r="V38" s="126"/>
      <c r="W38" s="138"/>
      <c r="X38" s="138"/>
      <c r="Y38" s="138"/>
      <c r="Z38" s="138"/>
      <c r="AA38" s="138"/>
      <c r="AB38" s="129"/>
      <c r="AC38" s="132"/>
      <c r="AD38" s="135"/>
      <c r="AE38" s="126"/>
      <c r="AF38" s="138"/>
      <c r="AG38" s="138"/>
      <c r="AH38" s="138"/>
      <c r="AI38" s="138"/>
      <c r="AJ38" s="138"/>
      <c r="AK38" s="129"/>
      <c r="AL38" s="132"/>
      <c r="AM38" s="254"/>
      <c r="AN38" s="126"/>
      <c r="AO38" s="138"/>
      <c r="AP38" s="138"/>
      <c r="AQ38" s="138"/>
      <c r="AR38" s="138"/>
      <c r="AS38" s="138"/>
      <c r="AT38" s="129"/>
      <c r="AU38" s="257"/>
    </row>
    <row r="39" spans="1:47" ht="21" customHeight="1" x14ac:dyDescent="0.15">
      <c r="A39" s="186"/>
      <c r="B39" s="142"/>
      <c r="C39" s="135"/>
      <c r="D39" s="126"/>
      <c r="E39" s="208"/>
      <c r="F39" s="209"/>
      <c r="G39" s="209"/>
      <c r="H39" s="209"/>
      <c r="I39" s="209"/>
      <c r="J39" s="129"/>
      <c r="K39" s="148"/>
      <c r="L39" s="123"/>
      <c r="M39" s="126"/>
      <c r="N39" s="138"/>
      <c r="O39" s="138"/>
      <c r="P39" s="138"/>
      <c r="Q39" s="138"/>
      <c r="R39" s="138"/>
      <c r="S39" s="129"/>
      <c r="T39" s="120"/>
      <c r="U39" s="123"/>
      <c r="V39" s="126"/>
      <c r="W39" s="138"/>
      <c r="X39" s="138"/>
      <c r="Y39" s="138"/>
      <c r="Z39" s="138"/>
      <c r="AA39" s="138"/>
      <c r="AB39" s="129"/>
      <c r="AC39" s="132"/>
      <c r="AD39" s="135"/>
      <c r="AE39" s="126"/>
      <c r="AF39" s="138"/>
      <c r="AG39" s="138"/>
      <c r="AH39" s="138"/>
      <c r="AI39" s="138"/>
      <c r="AJ39" s="138"/>
      <c r="AK39" s="129"/>
      <c r="AL39" s="132"/>
      <c r="AM39" s="254"/>
      <c r="AN39" s="126"/>
      <c r="AO39" s="138"/>
      <c r="AP39" s="138"/>
      <c r="AQ39" s="138"/>
      <c r="AR39" s="138"/>
      <c r="AS39" s="138"/>
      <c r="AT39" s="129"/>
      <c r="AU39" s="257"/>
    </row>
    <row r="40" spans="1:47" ht="21" customHeight="1" thickBot="1" x14ac:dyDescent="0.2">
      <c r="A40" s="212"/>
      <c r="B40" s="188"/>
      <c r="C40" s="143"/>
      <c r="D40" s="144"/>
      <c r="E40" s="111"/>
      <c r="F40" s="72"/>
      <c r="G40" s="73" t="s">
        <v>1</v>
      </c>
      <c r="H40" s="72"/>
      <c r="I40" s="74"/>
      <c r="J40" s="146"/>
      <c r="K40" s="149"/>
      <c r="L40" s="150"/>
      <c r="M40" s="152"/>
      <c r="N40" s="91"/>
      <c r="O40" s="75"/>
      <c r="P40" s="76" t="s">
        <v>1</v>
      </c>
      <c r="Q40" s="75"/>
      <c r="R40" s="77"/>
      <c r="S40" s="154"/>
      <c r="T40" s="121"/>
      <c r="U40" s="124"/>
      <c r="V40" s="144"/>
      <c r="W40" s="92"/>
      <c r="X40" s="72"/>
      <c r="Y40" s="78" t="s">
        <v>1</v>
      </c>
      <c r="Z40" s="72"/>
      <c r="AA40" s="74"/>
      <c r="AB40" s="146"/>
      <c r="AC40" s="133"/>
      <c r="AD40" s="143"/>
      <c r="AE40" s="144"/>
      <c r="AF40" s="118"/>
      <c r="AG40" s="75"/>
      <c r="AH40" s="76" t="s">
        <v>1</v>
      </c>
      <c r="AI40" s="75"/>
      <c r="AJ40" s="77"/>
      <c r="AK40" s="146"/>
      <c r="AL40" s="133"/>
      <c r="AM40" s="266"/>
      <c r="AN40" s="144"/>
      <c r="AO40" s="98"/>
      <c r="AP40" s="75"/>
      <c r="AQ40" s="76" t="s">
        <v>1</v>
      </c>
      <c r="AR40" s="75"/>
      <c r="AS40" s="77"/>
      <c r="AT40" s="146"/>
      <c r="AU40" s="267"/>
    </row>
    <row r="41" spans="1:47" ht="21" customHeight="1" x14ac:dyDescent="0.15">
      <c r="A41" s="139" t="s">
        <v>52</v>
      </c>
      <c r="B41" s="141">
        <v>0.625</v>
      </c>
      <c r="C41" s="134"/>
      <c r="D41" s="125"/>
      <c r="E41" s="108"/>
      <c r="F41" s="80"/>
      <c r="G41" s="81" t="s">
        <v>1</v>
      </c>
      <c r="H41" s="80"/>
      <c r="I41" s="82"/>
      <c r="J41" s="145"/>
      <c r="K41" s="147"/>
      <c r="L41" s="122"/>
      <c r="M41" s="151"/>
      <c r="N41" s="101"/>
      <c r="O41" s="80"/>
      <c r="P41" s="81" t="s">
        <v>1</v>
      </c>
      <c r="Q41" s="80"/>
      <c r="R41" s="82"/>
      <c r="S41" s="153"/>
      <c r="T41" s="119"/>
      <c r="U41" s="122"/>
      <c r="V41" s="125" t="str">
        <f>IF(OR(X41="",X44=""),"",X41+X44)</f>
        <v/>
      </c>
      <c r="W41" s="109"/>
      <c r="X41" s="67"/>
      <c r="Y41" s="79" t="s">
        <v>1</v>
      </c>
      <c r="Z41" s="67"/>
      <c r="AA41" s="69"/>
      <c r="AB41" s="128" t="str">
        <f>IF(OR(Z41="",Z44=""),"",Z41+Z44)</f>
        <v/>
      </c>
      <c r="AC41" s="131"/>
      <c r="AD41" s="134"/>
      <c r="AE41" s="125" t="str">
        <f>IF(OR(AG41="",AG44=""),"",AG41+AG44)</f>
        <v/>
      </c>
      <c r="AF41" s="99"/>
      <c r="AG41" s="64"/>
      <c r="AH41" s="70" t="s">
        <v>1</v>
      </c>
      <c r="AI41" s="64"/>
      <c r="AJ41" s="66"/>
      <c r="AK41" s="128" t="str">
        <f>IF(OR(AI41="",AI44=""),"",AI41+AI44)</f>
        <v/>
      </c>
      <c r="AL41" s="136"/>
      <c r="AM41" s="134"/>
      <c r="AN41" s="125" t="str">
        <f>IF(OR(AP41="",AP44=""),"",AP41+AP44)</f>
        <v/>
      </c>
      <c r="AO41" s="101"/>
      <c r="AP41" s="80"/>
      <c r="AQ41" s="81" t="s">
        <v>1</v>
      </c>
      <c r="AR41" s="80"/>
      <c r="AS41" s="82"/>
      <c r="AT41" s="128" t="str">
        <f>IF(OR(AR41="",AR44=""),"",AR41+AR44)</f>
        <v/>
      </c>
      <c r="AU41" s="245"/>
    </row>
    <row r="42" spans="1:47" ht="21" customHeight="1" x14ac:dyDescent="0.15">
      <c r="A42" s="140"/>
      <c r="B42" s="142"/>
      <c r="C42" s="135"/>
      <c r="D42" s="126"/>
      <c r="E42" s="138"/>
      <c r="F42" s="138"/>
      <c r="G42" s="138"/>
      <c r="H42" s="138"/>
      <c r="I42" s="138"/>
      <c r="J42" s="129"/>
      <c r="K42" s="148"/>
      <c r="L42" s="123"/>
      <c r="M42" s="126"/>
      <c r="N42" s="138"/>
      <c r="O42" s="138"/>
      <c r="P42" s="138"/>
      <c r="Q42" s="138"/>
      <c r="R42" s="138"/>
      <c r="S42" s="129"/>
      <c r="T42" s="120"/>
      <c r="U42" s="123"/>
      <c r="V42" s="126"/>
      <c r="W42" s="138"/>
      <c r="X42" s="138"/>
      <c r="Y42" s="138"/>
      <c r="Z42" s="138"/>
      <c r="AA42" s="138"/>
      <c r="AB42" s="129"/>
      <c r="AC42" s="132"/>
      <c r="AD42" s="135"/>
      <c r="AE42" s="126"/>
      <c r="AF42" s="138"/>
      <c r="AG42" s="138"/>
      <c r="AH42" s="138"/>
      <c r="AI42" s="138"/>
      <c r="AJ42" s="138"/>
      <c r="AK42" s="129"/>
      <c r="AL42" s="137"/>
      <c r="AM42" s="135"/>
      <c r="AN42" s="126"/>
      <c r="AO42" s="138"/>
      <c r="AP42" s="138"/>
      <c r="AQ42" s="138"/>
      <c r="AR42" s="138"/>
      <c r="AS42" s="138"/>
      <c r="AT42" s="129"/>
      <c r="AU42" s="132"/>
    </row>
    <row r="43" spans="1:47" ht="21" customHeight="1" x14ac:dyDescent="0.15">
      <c r="A43" s="140"/>
      <c r="B43" s="142"/>
      <c r="C43" s="135"/>
      <c r="D43" s="126"/>
      <c r="E43" s="155"/>
      <c r="F43" s="138"/>
      <c r="G43" s="138"/>
      <c r="H43" s="138"/>
      <c r="I43" s="138"/>
      <c r="J43" s="129"/>
      <c r="K43" s="148"/>
      <c r="L43" s="123"/>
      <c r="M43" s="126"/>
      <c r="N43" s="138"/>
      <c r="O43" s="138"/>
      <c r="P43" s="138"/>
      <c r="Q43" s="138"/>
      <c r="R43" s="138"/>
      <c r="S43" s="129"/>
      <c r="T43" s="120"/>
      <c r="U43" s="123"/>
      <c r="V43" s="126"/>
      <c r="W43" s="138"/>
      <c r="X43" s="138"/>
      <c r="Y43" s="138"/>
      <c r="Z43" s="138"/>
      <c r="AA43" s="138"/>
      <c r="AB43" s="129"/>
      <c r="AC43" s="132"/>
      <c r="AD43" s="135"/>
      <c r="AE43" s="126"/>
      <c r="AF43" s="138"/>
      <c r="AG43" s="138"/>
      <c r="AH43" s="138"/>
      <c r="AI43" s="138"/>
      <c r="AJ43" s="138"/>
      <c r="AK43" s="129"/>
      <c r="AL43" s="137"/>
      <c r="AM43" s="135"/>
      <c r="AN43" s="126"/>
      <c r="AO43" s="138"/>
      <c r="AP43" s="138"/>
      <c r="AQ43" s="138"/>
      <c r="AR43" s="138"/>
      <c r="AS43" s="138"/>
      <c r="AT43" s="129"/>
      <c r="AU43" s="132"/>
    </row>
    <row r="44" spans="1:47" ht="21" customHeight="1" thickBot="1" x14ac:dyDescent="0.2">
      <c r="A44" s="140"/>
      <c r="B44" s="142"/>
      <c r="C44" s="143"/>
      <c r="D44" s="144"/>
      <c r="E44" s="109"/>
      <c r="F44" s="67"/>
      <c r="G44" s="79" t="s">
        <v>1</v>
      </c>
      <c r="H44" s="67"/>
      <c r="I44" s="69"/>
      <c r="J44" s="146"/>
      <c r="K44" s="149"/>
      <c r="L44" s="150"/>
      <c r="M44" s="152"/>
      <c r="N44" s="100"/>
      <c r="O44" s="67"/>
      <c r="P44" s="79" t="s">
        <v>1</v>
      </c>
      <c r="Q44" s="67"/>
      <c r="R44" s="69"/>
      <c r="S44" s="154"/>
      <c r="T44" s="121"/>
      <c r="U44" s="124"/>
      <c r="V44" s="127"/>
      <c r="W44" s="113"/>
      <c r="X44" s="114"/>
      <c r="Y44" s="115" t="s">
        <v>1</v>
      </c>
      <c r="Z44" s="114"/>
      <c r="AA44" s="116"/>
      <c r="AB44" s="130"/>
      <c r="AC44" s="133"/>
      <c r="AD44" s="135"/>
      <c r="AE44" s="126"/>
      <c r="AF44" s="100"/>
      <c r="AG44" s="67"/>
      <c r="AH44" s="79" t="s">
        <v>1</v>
      </c>
      <c r="AI44" s="67"/>
      <c r="AJ44" s="69"/>
      <c r="AK44" s="129"/>
      <c r="AL44" s="137"/>
      <c r="AM44" s="135"/>
      <c r="AN44" s="126"/>
      <c r="AO44" s="100"/>
      <c r="AP44" s="67"/>
      <c r="AQ44" s="79" t="s">
        <v>1</v>
      </c>
      <c r="AR44" s="67"/>
      <c r="AS44" s="69"/>
      <c r="AT44" s="129"/>
      <c r="AU44" s="132"/>
    </row>
    <row r="45" spans="1:47" ht="21" customHeight="1" x14ac:dyDescent="0.15">
      <c r="A45" s="139" t="s">
        <v>64</v>
      </c>
      <c r="B45" s="141">
        <v>0.65277777777777779</v>
      </c>
      <c r="C45" s="134"/>
      <c r="D45" s="125"/>
      <c r="E45" s="105"/>
      <c r="F45" s="80"/>
      <c r="G45" s="81" t="s">
        <v>1</v>
      </c>
      <c r="H45" s="80"/>
      <c r="I45" s="82"/>
      <c r="J45" s="145"/>
      <c r="K45" s="147"/>
      <c r="L45" s="122"/>
      <c r="M45" s="151"/>
      <c r="N45" s="105"/>
      <c r="O45" s="80"/>
      <c r="P45" s="81" t="s">
        <v>1</v>
      </c>
      <c r="Q45" s="80"/>
      <c r="R45" s="82"/>
      <c r="S45" s="153"/>
      <c r="T45" s="119"/>
      <c r="U45" s="122"/>
      <c r="V45" s="126" t="str">
        <f>IF(OR(X45="",X48=""),"",X45+X48)</f>
        <v/>
      </c>
      <c r="W45" s="104"/>
      <c r="X45" s="67"/>
      <c r="Y45" s="79" t="s">
        <v>1</v>
      </c>
      <c r="Z45" s="67"/>
      <c r="AA45" s="69"/>
      <c r="AB45" s="129" t="str">
        <f>IF(OR(Z45="",Z48=""),"",Z45+Z48)</f>
        <v/>
      </c>
      <c r="AC45" s="131"/>
      <c r="AD45" s="134"/>
      <c r="AE45" s="125" t="str">
        <f>IF(OR(AG45="",AG48=""),"",AG45+AG48)</f>
        <v/>
      </c>
      <c r="AF45" s="103"/>
      <c r="AG45" s="64"/>
      <c r="AH45" s="70" t="s">
        <v>1</v>
      </c>
      <c r="AI45" s="64"/>
      <c r="AJ45" s="66"/>
      <c r="AK45" s="128" t="str">
        <f>IF(OR(AI45="",AI48=""),"",AI45+AI48)</f>
        <v/>
      </c>
      <c r="AL45" s="136"/>
      <c r="AM45" s="134"/>
      <c r="AN45" s="125" t="str">
        <f>IF(OR(AP45="",AP48=""),"",AP45+AP48)</f>
        <v/>
      </c>
      <c r="AO45" s="105"/>
      <c r="AP45" s="80"/>
      <c r="AQ45" s="81" t="s">
        <v>1</v>
      </c>
      <c r="AR45" s="80"/>
      <c r="AS45" s="82"/>
      <c r="AT45" s="128" t="str">
        <f>IF(OR(AR45="",AR48=""),"",AR45+AR48)</f>
        <v/>
      </c>
      <c r="AU45" s="245"/>
    </row>
    <row r="46" spans="1:47" ht="21" customHeight="1" x14ac:dyDescent="0.15">
      <c r="A46" s="140"/>
      <c r="B46" s="142"/>
      <c r="C46" s="135"/>
      <c r="D46" s="126"/>
      <c r="E46" s="138"/>
      <c r="F46" s="138"/>
      <c r="G46" s="138"/>
      <c r="H46" s="138"/>
      <c r="I46" s="138"/>
      <c r="J46" s="129"/>
      <c r="K46" s="148"/>
      <c r="L46" s="123"/>
      <c r="M46" s="126"/>
      <c r="N46" s="138"/>
      <c r="O46" s="138"/>
      <c r="P46" s="138"/>
      <c r="Q46" s="138"/>
      <c r="R46" s="138"/>
      <c r="S46" s="129"/>
      <c r="T46" s="120"/>
      <c r="U46" s="123"/>
      <c r="V46" s="126"/>
      <c r="W46" s="138"/>
      <c r="X46" s="138"/>
      <c r="Y46" s="138"/>
      <c r="Z46" s="138"/>
      <c r="AA46" s="138"/>
      <c r="AB46" s="129"/>
      <c r="AC46" s="132"/>
      <c r="AD46" s="135"/>
      <c r="AE46" s="126"/>
      <c r="AF46" s="138"/>
      <c r="AG46" s="138"/>
      <c r="AH46" s="138"/>
      <c r="AI46" s="138"/>
      <c r="AJ46" s="138"/>
      <c r="AK46" s="129"/>
      <c r="AL46" s="137"/>
      <c r="AM46" s="135"/>
      <c r="AN46" s="126"/>
      <c r="AO46" s="138"/>
      <c r="AP46" s="138"/>
      <c r="AQ46" s="138"/>
      <c r="AR46" s="138"/>
      <c r="AS46" s="138"/>
      <c r="AT46" s="129"/>
      <c r="AU46" s="132"/>
    </row>
    <row r="47" spans="1:47" ht="21" customHeight="1" x14ac:dyDescent="0.15">
      <c r="A47" s="140"/>
      <c r="B47" s="142"/>
      <c r="C47" s="135"/>
      <c r="D47" s="126"/>
      <c r="E47" s="155"/>
      <c r="F47" s="138"/>
      <c r="G47" s="138"/>
      <c r="H47" s="138"/>
      <c r="I47" s="138"/>
      <c r="J47" s="129"/>
      <c r="K47" s="148"/>
      <c r="L47" s="123"/>
      <c r="M47" s="126"/>
      <c r="N47" s="138"/>
      <c r="O47" s="138"/>
      <c r="P47" s="138"/>
      <c r="Q47" s="138"/>
      <c r="R47" s="138"/>
      <c r="S47" s="129"/>
      <c r="T47" s="120"/>
      <c r="U47" s="123"/>
      <c r="V47" s="126"/>
      <c r="W47" s="138"/>
      <c r="X47" s="138"/>
      <c r="Y47" s="138"/>
      <c r="Z47" s="138"/>
      <c r="AA47" s="138"/>
      <c r="AB47" s="129"/>
      <c r="AC47" s="132"/>
      <c r="AD47" s="135"/>
      <c r="AE47" s="126"/>
      <c r="AF47" s="138"/>
      <c r="AG47" s="138"/>
      <c r="AH47" s="138"/>
      <c r="AI47" s="138"/>
      <c r="AJ47" s="138"/>
      <c r="AK47" s="129"/>
      <c r="AL47" s="137"/>
      <c r="AM47" s="135"/>
      <c r="AN47" s="126"/>
      <c r="AO47" s="138"/>
      <c r="AP47" s="138"/>
      <c r="AQ47" s="138"/>
      <c r="AR47" s="138"/>
      <c r="AS47" s="138"/>
      <c r="AT47" s="129"/>
      <c r="AU47" s="132"/>
    </row>
    <row r="48" spans="1:47" ht="21" customHeight="1" thickBot="1" x14ac:dyDescent="0.2">
      <c r="A48" s="140"/>
      <c r="B48" s="142"/>
      <c r="C48" s="135"/>
      <c r="D48" s="126"/>
      <c r="E48" s="104"/>
      <c r="F48" s="67"/>
      <c r="G48" s="79" t="s">
        <v>1</v>
      </c>
      <c r="H48" s="67"/>
      <c r="I48" s="69"/>
      <c r="J48" s="146"/>
      <c r="K48" s="149"/>
      <c r="L48" s="150"/>
      <c r="M48" s="152"/>
      <c r="N48" s="104"/>
      <c r="O48" s="67"/>
      <c r="P48" s="79" t="s">
        <v>1</v>
      </c>
      <c r="Q48" s="67"/>
      <c r="R48" s="69"/>
      <c r="S48" s="154"/>
      <c r="T48" s="121"/>
      <c r="U48" s="124"/>
      <c r="V48" s="126"/>
      <c r="W48" s="104"/>
      <c r="X48" s="67"/>
      <c r="Y48" s="79" t="s">
        <v>1</v>
      </c>
      <c r="Z48" s="67"/>
      <c r="AA48" s="69"/>
      <c r="AB48" s="129"/>
      <c r="AC48" s="133"/>
      <c r="AD48" s="135"/>
      <c r="AE48" s="126"/>
      <c r="AF48" s="104"/>
      <c r="AG48" s="67"/>
      <c r="AH48" s="79" t="s">
        <v>1</v>
      </c>
      <c r="AI48" s="67"/>
      <c r="AJ48" s="69"/>
      <c r="AK48" s="129"/>
      <c r="AL48" s="137"/>
      <c r="AM48" s="135"/>
      <c r="AN48" s="126"/>
      <c r="AO48" s="104"/>
      <c r="AP48" s="67"/>
      <c r="AQ48" s="79" t="s">
        <v>1</v>
      </c>
      <c r="AR48" s="67"/>
      <c r="AS48" s="69"/>
      <c r="AT48" s="129"/>
      <c r="AU48" s="132"/>
    </row>
    <row r="49" spans="1:66" ht="21" customHeight="1" x14ac:dyDescent="0.15">
      <c r="A49" s="139" t="s">
        <v>65</v>
      </c>
      <c r="B49" s="213">
        <v>0.68055555555555547</v>
      </c>
      <c r="C49" s="134"/>
      <c r="D49" s="125"/>
      <c r="E49" s="101"/>
      <c r="F49" s="80"/>
      <c r="G49" s="81" t="s">
        <v>1</v>
      </c>
      <c r="H49" s="80"/>
      <c r="I49" s="82"/>
      <c r="J49" s="145"/>
      <c r="K49" s="147"/>
      <c r="L49" s="203"/>
      <c r="M49" s="151"/>
      <c r="N49" s="101"/>
      <c r="O49" s="80"/>
      <c r="P49" s="81" t="s">
        <v>1</v>
      </c>
      <c r="Q49" s="80"/>
      <c r="R49" s="82"/>
      <c r="S49" s="153"/>
      <c r="T49" s="211"/>
      <c r="U49" s="122"/>
      <c r="V49" s="125" t="str">
        <f>IF(OR(X49="",X52=""),"",X49+X52)</f>
        <v/>
      </c>
      <c r="W49" s="101"/>
      <c r="X49" s="80"/>
      <c r="Y49" s="81" t="s">
        <v>1</v>
      </c>
      <c r="Z49" s="80"/>
      <c r="AA49" s="82"/>
      <c r="AB49" s="128" t="str">
        <f>IF(OR(Z49="",Z52=""),"",Z49+Z52)</f>
        <v/>
      </c>
      <c r="AC49" s="245"/>
      <c r="AD49" s="134"/>
      <c r="AE49" s="125" t="str">
        <f>IF(OR(AG49="",AG52=""),"",AG49+AG52)</f>
        <v/>
      </c>
      <c r="AF49" s="101"/>
      <c r="AG49" s="80"/>
      <c r="AH49" s="81" t="s">
        <v>1</v>
      </c>
      <c r="AI49" s="80"/>
      <c r="AJ49" s="82"/>
      <c r="AK49" s="128" t="str">
        <f>IF(OR(AI49="",AI52=""),"",AI49+AI52)</f>
        <v/>
      </c>
      <c r="AL49" s="136"/>
      <c r="AM49" s="134"/>
      <c r="AN49" s="125" t="str">
        <f>IF(OR(AP49="",AP52=""),"",AP49+AP52)</f>
        <v/>
      </c>
      <c r="AO49" s="101"/>
      <c r="AP49" s="80"/>
      <c r="AQ49" s="81" t="s">
        <v>1</v>
      </c>
      <c r="AR49" s="80"/>
      <c r="AS49" s="82"/>
      <c r="AT49" s="128" t="str">
        <f>IF(OR(AR49="",AR52=""),"",AR49+AR52)</f>
        <v/>
      </c>
      <c r="AU49" s="245"/>
    </row>
    <row r="50" spans="1:66" ht="21" customHeight="1" x14ac:dyDescent="0.15">
      <c r="A50" s="140"/>
      <c r="B50" s="142"/>
      <c r="C50" s="135"/>
      <c r="D50" s="126"/>
      <c r="E50" s="138"/>
      <c r="F50" s="138"/>
      <c r="G50" s="138"/>
      <c r="H50" s="138"/>
      <c r="I50" s="138"/>
      <c r="J50" s="129"/>
      <c r="K50" s="148"/>
      <c r="L50" s="204"/>
      <c r="M50" s="126"/>
      <c r="N50" s="138"/>
      <c r="O50" s="138"/>
      <c r="P50" s="138"/>
      <c r="Q50" s="138"/>
      <c r="R50" s="138"/>
      <c r="S50" s="129"/>
      <c r="T50" s="148"/>
      <c r="U50" s="123"/>
      <c r="V50" s="126"/>
      <c r="W50" s="138"/>
      <c r="X50" s="138"/>
      <c r="Y50" s="138"/>
      <c r="Z50" s="138"/>
      <c r="AA50" s="138"/>
      <c r="AB50" s="129"/>
      <c r="AC50" s="132"/>
      <c r="AD50" s="135"/>
      <c r="AE50" s="126"/>
      <c r="AF50" s="138"/>
      <c r="AG50" s="138"/>
      <c r="AH50" s="138"/>
      <c r="AI50" s="138"/>
      <c r="AJ50" s="138"/>
      <c r="AK50" s="129"/>
      <c r="AL50" s="137"/>
      <c r="AM50" s="135"/>
      <c r="AN50" s="126"/>
      <c r="AO50" s="138"/>
      <c r="AP50" s="138"/>
      <c r="AQ50" s="138"/>
      <c r="AR50" s="138"/>
      <c r="AS50" s="138"/>
      <c r="AT50" s="129"/>
      <c r="AU50" s="132"/>
    </row>
    <row r="51" spans="1:66" ht="21" customHeight="1" x14ac:dyDescent="0.15">
      <c r="A51" s="140"/>
      <c r="B51" s="142"/>
      <c r="C51" s="135"/>
      <c r="D51" s="126"/>
      <c r="E51" s="155"/>
      <c r="F51" s="138"/>
      <c r="G51" s="138"/>
      <c r="H51" s="138"/>
      <c r="I51" s="138"/>
      <c r="J51" s="129"/>
      <c r="K51" s="148"/>
      <c r="L51" s="204"/>
      <c r="M51" s="126"/>
      <c r="N51" s="138"/>
      <c r="O51" s="138"/>
      <c r="P51" s="138"/>
      <c r="Q51" s="138"/>
      <c r="R51" s="138"/>
      <c r="S51" s="129"/>
      <c r="T51" s="148"/>
      <c r="U51" s="123"/>
      <c r="V51" s="126"/>
      <c r="W51" s="138"/>
      <c r="X51" s="138"/>
      <c r="Y51" s="138"/>
      <c r="Z51" s="138"/>
      <c r="AA51" s="138"/>
      <c r="AB51" s="129"/>
      <c r="AC51" s="132"/>
      <c r="AD51" s="135"/>
      <c r="AE51" s="126"/>
      <c r="AF51" s="138"/>
      <c r="AG51" s="138"/>
      <c r="AH51" s="138"/>
      <c r="AI51" s="138"/>
      <c r="AJ51" s="138"/>
      <c r="AK51" s="129"/>
      <c r="AL51" s="137"/>
      <c r="AM51" s="135"/>
      <c r="AN51" s="126"/>
      <c r="AO51" s="138"/>
      <c r="AP51" s="138"/>
      <c r="AQ51" s="138"/>
      <c r="AR51" s="138"/>
      <c r="AS51" s="138"/>
      <c r="AT51" s="129"/>
      <c r="AU51" s="132"/>
    </row>
    <row r="52" spans="1:66" ht="21" customHeight="1" thickBot="1" x14ac:dyDescent="0.2">
      <c r="A52" s="210"/>
      <c r="B52" s="214"/>
      <c r="C52" s="206"/>
      <c r="D52" s="207"/>
      <c r="E52" s="102"/>
      <c r="F52" s="83"/>
      <c r="G52" s="84" t="s">
        <v>1</v>
      </c>
      <c r="H52" s="83"/>
      <c r="I52" s="85"/>
      <c r="J52" s="146"/>
      <c r="K52" s="149"/>
      <c r="L52" s="205"/>
      <c r="M52" s="152"/>
      <c r="N52" s="102"/>
      <c r="O52" s="83"/>
      <c r="P52" s="84" t="s">
        <v>1</v>
      </c>
      <c r="Q52" s="83"/>
      <c r="R52" s="85"/>
      <c r="S52" s="154"/>
      <c r="T52" s="242"/>
      <c r="U52" s="124"/>
      <c r="V52" s="207"/>
      <c r="W52" s="102"/>
      <c r="X52" s="83"/>
      <c r="Y52" s="84" t="s">
        <v>1</v>
      </c>
      <c r="Z52" s="83"/>
      <c r="AA52" s="85"/>
      <c r="AB52" s="244"/>
      <c r="AC52" s="246"/>
      <c r="AD52" s="206"/>
      <c r="AE52" s="207"/>
      <c r="AF52" s="102"/>
      <c r="AG52" s="83"/>
      <c r="AH52" s="84" t="s">
        <v>1</v>
      </c>
      <c r="AI52" s="83"/>
      <c r="AJ52" s="85"/>
      <c r="AK52" s="244"/>
      <c r="AL52" s="243"/>
      <c r="AM52" s="206"/>
      <c r="AN52" s="207"/>
      <c r="AO52" s="102"/>
      <c r="AP52" s="83"/>
      <c r="AQ52" s="84" t="s">
        <v>1</v>
      </c>
      <c r="AR52" s="83"/>
      <c r="AS52" s="85"/>
      <c r="AT52" s="244"/>
      <c r="AU52" s="246"/>
    </row>
    <row r="53" spans="1:66" s="16" customFormat="1" ht="21" customHeight="1" x14ac:dyDescent="0.15"/>
    <row r="54" spans="1:66" ht="21" customHeight="1" x14ac:dyDescent="0.15">
      <c r="A54" s="27" t="s">
        <v>45</v>
      </c>
      <c r="B54" s="190" t="s">
        <v>50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94"/>
      <c r="AN54" s="94"/>
      <c r="AO54" s="94"/>
      <c r="AP54" s="94"/>
      <c r="AQ54" s="94"/>
      <c r="AR54" s="94"/>
      <c r="AS54" s="94"/>
      <c r="AT54" s="94"/>
      <c r="AU54" s="94"/>
    </row>
    <row r="55" spans="1:66" ht="21" customHeight="1" x14ac:dyDescent="0.15">
      <c r="A55" s="27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94"/>
      <c r="AN55" s="94"/>
      <c r="AO55" s="94"/>
      <c r="AP55" s="94"/>
      <c r="AQ55" s="94"/>
      <c r="AR55" s="94"/>
      <c r="AS55" s="94"/>
      <c r="AT55" s="94"/>
      <c r="AU55" s="94"/>
    </row>
    <row r="56" spans="1:66" ht="21" customHeight="1" x14ac:dyDescent="0.15">
      <c r="A56" s="38" t="s">
        <v>56</v>
      </c>
      <c r="B56" s="241" t="s">
        <v>57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93"/>
      <c r="AN56" s="93"/>
      <c r="AO56" s="93"/>
      <c r="AP56" s="93"/>
      <c r="AQ56" s="93"/>
      <c r="AR56" s="93"/>
      <c r="AS56" s="93"/>
      <c r="AT56" s="93"/>
      <c r="AU56" s="93"/>
    </row>
    <row r="58" spans="1:66" ht="21" customHeight="1" x14ac:dyDescent="0.15">
      <c r="A58" s="3" t="s">
        <v>30</v>
      </c>
    </row>
    <row r="59" spans="1:66" ht="21" customHeight="1" x14ac:dyDescent="0.15">
      <c r="A59" s="1" t="s">
        <v>29</v>
      </c>
      <c r="BE59" s="28"/>
      <c r="BF59" s="28"/>
      <c r="BG59" s="28"/>
      <c r="BH59" s="28"/>
    </row>
    <row r="60" spans="1:66" ht="21" customHeight="1" thickBot="1" x14ac:dyDescent="0.2">
      <c r="C60" s="195" t="s">
        <v>31</v>
      </c>
      <c r="D60" s="195"/>
      <c r="E60" s="195"/>
      <c r="F60" s="195" t="s">
        <v>34</v>
      </c>
      <c r="G60" s="195"/>
      <c r="H60" s="195"/>
      <c r="I60" s="195"/>
      <c r="J60" s="195" t="s">
        <v>31</v>
      </c>
      <c r="K60" s="195"/>
      <c r="L60" s="195" t="s">
        <v>31</v>
      </c>
      <c r="M60" s="195"/>
      <c r="N60" s="195"/>
      <c r="O60" s="195" t="s">
        <v>34</v>
      </c>
      <c r="P60" s="195"/>
      <c r="Q60" s="195"/>
      <c r="R60" s="195"/>
      <c r="S60" s="195" t="s">
        <v>31</v>
      </c>
      <c r="T60" s="195"/>
      <c r="U60" s="195" t="s">
        <v>31</v>
      </c>
      <c r="V60" s="195"/>
      <c r="W60" s="195"/>
      <c r="X60" s="195" t="s">
        <v>34</v>
      </c>
      <c r="Y60" s="195"/>
      <c r="Z60" s="195"/>
      <c r="AA60" s="195"/>
      <c r="AB60" s="195" t="s">
        <v>31</v>
      </c>
      <c r="AC60" s="195"/>
      <c r="AD60" s="195" t="s">
        <v>31</v>
      </c>
      <c r="AE60" s="195"/>
      <c r="AF60" s="195"/>
      <c r="AG60" s="195" t="s">
        <v>34</v>
      </c>
      <c r="AH60" s="195"/>
      <c r="AI60" s="195"/>
      <c r="AJ60" s="195"/>
      <c r="AK60" s="195" t="s">
        <v>31</v>
      </c>
      <c r="AL60" s="195"/>
      <c r="AM60" s="198" t="s">
        <v>31</v>
      </c>
      <c r="AN60" s="198"/>
      <c r="AO60" s="198"/>
      <c r="AP60" s="198" t="s">
        <v>34</v>
      </c>
      <c r="AQ60" s="198"/>
      <c r="AR60" s="198"/>
      <c r="AS60" s="198"/>
      <c r="AT60" s="198" t="s">
        <v>31</v>
      </c>
      <c r="AU60" s="198"/>
      <c r="AV60" s="174" t="s">
        <v>32</v>
      </c>
      <c r="AW60" s="174"/>
      <c r="AX60" s="174"/>
      <c r="AY60" s="174" t="s">
        <v>33</v>
      </c>
      <c r="AZ60" s="174"/>
      <c r="BA60" s="1" t="s">
        <v>36</v>
      </c>
      <c r="BC60" s="195" t="s">
        <v>37</v>
      </c>
      <c r="BD60" s="195"/>
      <c r="BE60" s="195" t="s">
        <v>54</v>
      </c>
      <c r="BF60" s="195"/>
      <c r="BG60" s="196" t="s">
        <v>55</v>
      </c>
      <c r="BH60" s="196"/>
      <c r="BI60" s="174" t="s">
        <v>35</v>
      </c>
      <c r="BJ60" s="174"/>
      <c r="BL60" s="174" t="s">
        <v>53</v>
      </c>
      <c r="BM60" s="174"/>
      <c r="BN60" s="174"/>
    </row>
    <row r="61" spans="1:66" ht="21" customHeight="1" thickBot="1" x14ac:dyDescent="0.2">
      <c r="A61" s="191" t="str">
        <f>AX10</f>
        <v>ひびき</v>
      </c>
      <c r="B61" s="192"/>
      <c r="C61" s="191">
        <f>COUNTIF(C5:C52,A61)</f>
        <v>1</v>
      </c>
      <c r="D61" s="197"/>
      <c r="E61" s="197"/>
      <c r="F61" s="197">
        <f>COUNTIF(E5:E52,A61)</f>
        <v>1</v>
      </c>
      <c r="G61" s="197"/>
      <c r="H61" s="197"/>
      <c r="I61" s="197"/>
      <c r="J61" s="197">
        <f>COUNTIF(K5:K52,A61)</f>
        <v>1</v>
      </c>
      <c r="K61" s="192"/>
      <c r="L61" s="191">
        <f>COUNTIF(L5:L52,A61)</f>
        <v>2</v>
      </c>
      <c r="M61" s="197"/>
      <c r="N61" s="197"/>
      <c r="O61" s="197">
        <f>COUNTIF(N5:N52,A61)</f>
        <v>1</v>
      </c>
      <c r="P61" s="197"/>
      <c r="Q61" s="197"/>
      <c r="R61" s="197"/>
      <c r="S61" s="197">
        <f>COUNTIF(T5:T52,A61)</f>
        <v>0</v>
      </c>
      <c r="T61" s="192"/>
      <c r="U61" s="191">
        <f>COUNTIF(U5:U52,A61)</f>
        <v>0</v>
      </c>
      <c r="V61" s="197"/>
      <c r="W61" s="197"/>
      <c r="X61" s="197">
        <f>COUNTIF(W5:W52,A61)</f>
        <v>0</v>
      </c>
      <c r="Y61" s="197"/>
      <c r="Z61" s="197"/>
      <c r="AA61" s="197"/>
      <c r="AB61" s="197">
        <f>COUNTIF(AC5:AC52,A61)</f>
        <v>0</v>
      </c>
      <c r="AC61" s="192"/>
      <c r="AD61" s="191">
        <f>COUNTIF(AD5:AD52,A61)</f>
        <v>0</v>
      </c>
      <c r="AE61" s="197"/>
      <c r="AF61" s="197"/>
      <c r="AG61" s="197">
        <f>COUNTIF(AF5:AF52,A61)</f>
        <v>0</v>
      </c>
      <c r="AH61" s="197"/>
      <c r="AI61" s="197"/>
      <c r="AJ61" s="197"/>
      <c r="AK61" s="197">
        <f>COUNTIF(AL5:AL52,A61)</f>
        <v>0</v>
      </c>
      <c r="AL61" s="192"/>
      <c r="AM61" s="199">
        <f>COUNTIF(AM5:AM52,A61)</f>
        <v>0</v>
      </c>
      <c r="AN61" s="200"/>
      <c r="AO61" s="201"/>
      <c r="AP61" s="261">
        <f>COUNTIF(AO5:AO52,J61)</f>
        <v>0</v>
      </c>
      <c r="AQ61" s="200"/>
      <c r="AR61" s="200"/>
      <c r="AS61" s="201"/>
      <c r="AT61" s="261">
        <f>COUNTIF(AU5:AU52,A61)</f>
        <v>0</v>
      </c>
      <c r="AU61" s="262"/>
      <c r="AV61" s="177">
        <f>C61+J61+L61+S61+U61+AB61+AD61+AK61+AM61+AT61</f>
        <v>4</v>
      </c>
      <c r="AW61" s="178"/>
      <c r="AX61" s="179"/>
      <c r="AY61" s="175">
        <f>F61+O61+X61+AG61+AP61</f>
        <v>2</v>
      </c>
      <c r="AZ61" s="176"/>
      <c r="BA61" s="156"/>
      <c r="BB61" s="157"/>
      <c r="BC61" s="157"/>
      <c r="BD61" s="157"/>
      <c r="BE61" s="157"/>
      <c r="BF61" s="157"/>
      <c r="BG61" s="168"/>
      <c r="BH61" s="169"/>
      <c r="BI61" s="175">
        <f>AV61+BA61-BC61+BE61-BG61</f>
        <v>4</v>
      </c>
      <c r="BJ61" s="176"/>
      <c r="BL61" s="237">
        <f>SUM(AY61+BI61)</f>
        <v>6</v>
      </c>
      <c r="BM61" s="238"/>
      <c r="BN61" s="239"/>
    </row>
    <row r="62" spans="1:66" ht="21" customHeight="1" thickBot="1" x14ac:dyDescent="0.2">
      <c r="A62" s="163" t="str">
        <f>AY10</f>
        <v>深町</v>
      </c>
      <c r="B62" s="164"/>
      <c r="C62" s="165">
        <f>COUNTIF(C5:C52,A62)</f>
        <v>0</v>
      </c>
      <c r="D62" s="166"/>
      <c r="E62" s="166"/>
      <c r="F62" s="166">
        <f>COUNTIF(E5:E52,A62)</f>
        <v>1</v>
      </c>
      <c r="G62" s="166"/>
      <c r="H62" s="166"/>
      <c r="I62" s="166"/>
      <c r="J62" s="166">
        <f>COUNTIF(K5:K52,A62)</f>
        <v>2</v>
      </c>
      <c r="K62" s="167"/>
      <c r="L62" s="165">
        <f>COUNTIF(L5:L52,A62)</f>
        <v>0</v>
      </c>
      <c r="M62" s="166"/>
      <c r="N62" s="166"/>
      <c r="O62" s="166">
        <f>COUNTIF(N5:N52,A62)</f>
        <v>1</v>
      </c>
      <c r="P62" s="166"/>
      <c r="Q62" s="166"/>
      <c r="R62" s="166"/>
      <c r="S62" s="166">
        <f>COUNTIF(T5:T52,A62)</f>
        <v>2</v>
      </c>
      <c r="T62" s="167"/>
      <c r="U62" s="165">
        <f>COUNTIF(U5:U52,A62)</f>
        <v>0</v>
      </c>
      <c r="V62" s="166"/>
      <c r="W62" s="166"/>
      <c r="X62" s="166">
        <f>COUNTIF(W5:W52,A62)</f>
        <v>0</v>
      </c>
      <c r="Y62" s="166"/>
      <c r="Z62" s="166"/>
      <c r="AA62" s="166"/>
      <c r="AB62" s="166">
        <f>COUNTIF(AC5:AC52,A62)</f>
        <v>0</v>
      </c>
      <c r="AC62" s="167"/>
      <c r="AD62" s="165">
        <f>COUNTIF(AD5:AD52,A62)</f>
        <v>0</v>
      </c>
      <c r="AE62" s="166"/>
      <c r="AF62" s="166"/>
      <c r="AG62" s="166">
        <f>COUNTIF(AF5:AF52,A62)</f>
        <v>0</v>
      </c>
      <c r="AH62" s="166"/>
      <c r="AI62" s="166"/>
      <c r="AJ62" s="166"/>
      <c r="AK62" s="166">
        <f>COUNTIF(AL5:AL52,A62)</f>
        <v>0</v>
      </c>
      <c r="AL62" s="167"/>
      <c r="AM62" s="163">
        <f>COUNTIF(AM5:AM52,A62)</f>
        <v>0</v>
      </c>
      <c r="AN62" s="180"/>
      <c r="AO62" s="181"/>
      <c r="AP62" s="182">
        <f>COUNTIF(AO5:AO52,J62)</f>
        <v>0</v>
      </c>
      <c r="AQ62" s="180"/>
      <c r="AR62" s="180"/>
      <c r="AS62" s="181"/>
      <c r="AT62" s="182">
        <f>COUNTIF(AU5:AU52,A62)</f>
        <v>0</v>
      </c>
      <c r="AU62" s="164"/>
      <c r="AV62" s="177">
        <f t="shared" ref="AV62:AV69" si="1">C62+J62+L62+S62+U62+AB62+AD62+AK62+AM62+AT62</f>
        <v>4</v>
      </c>
      <c r="AW62" s="178"/>
      <c r="AX62" s="179"/>
      <c r="AY62" s="175">
        <f t="shared" ref="AY62:AY69" si="2">F62+O62+X62+AG62+AP62</f>
        <v>2</v>
      </c>
      <c r="AZ62" s="176"/>
      <c r="BA62" s="156"/>
      <c r="BB62" s="157"/>
      <c r="BC62" s="157"/>
      <c r="BD62" s="157"/>
      <c r="BE62" s="157"/>
      <c r="BF62" s="157"/>
      <c r="BG62" s="168"/>
      <c r="BH62" s="169"/>
      <c r="BI62" s="175">
        <f t="shared" ref="BI62:BI69" si="3">AV62+BA62-BC62+BE62-BG62</f>
        <v>4</v>
      </c>
      <c r="BJ62" s="176"/>
      <c r="BL62" s="237">
        <f t="shared" ref="BL62:BL69" si="4">SUM(AY62+BI62)</f>
        <v>6</v>
      </c>
      <c r="BM62" s="238"/>
      <c r="BN62" s="239"/>
    </row>
    <row r="63" spans="1:66" ht="21" customHeight="1" thickBot="1" x14ac:dyDescent="0.2">
      <c r="A63" s="163" t="str">
        <f>AZ10</f>
        <v>西門司</v>
      </c>
      <c r="B63" s="164"/>
      <c r="C63" s="165">
        <f>COUNTIF(C5:C52,A63)</f>
        <v>1</v>
      </c>
      <c r="D63" s="166"/>
      <c r="E63" s="166"/>
      <c r="F63" s="166">
        <f>COUNTIF(E5:E52,A63)</f>
        <v>1</v>
      </c>
      <c r="G63" s="166"/>
      <c r="H63" s="166"/>
      <c r="I63" s="166"/>
      <c r="J63" s="166">
        <f>COUNTIF(K5:K52,A63)</f>
        <v>1</v>
      </c>
      <c r="K63" s="167"/>
      <c r="L63" s="165">
        <f>COUNTIF(L5:L52,A63)</f>
        <v>0</v>
      </c>
      <c r="M63" s="166"/>
      <c r="N63" s="166"/>
      <c r="O63" s="166">
        <f>COUNTIF(N5:N52,A63)</f>
        <v>1</v>
      </c>
      <c r="P63" s="166"/>
      <c r="Q63" s="166"/>
      <c r="R63" s="166"/>
      <c r="S63" s="166">
        <f>COUNTIF(T5:T52,A63)</f>
        <v>2</v>
      </c>
      <c r="T63" s="167"/>
      <c r="U63" s="165">
        <f>COUNTIF(U5:U52,A63)</f>
        <v>0</v>
      </c>
      <c r="V63" s="166"/>
      <c r="W63" s="166"/>
      <c r="X63" s="166">
        <f>COUNTIF(W5:W52,A63)</f>
        <v>0</v>
      </c>
      <c r="Y63" s="166"/>
      <c r="Z63" s="166"/>
      <c r="AA63" s="166"/>
      <c r="AB63" s="166">
        <f>COUNTIF(AC5:AC52,A63)</f>
        <v>0</v>
      </c>
      <c r="AC63" s="167"/>
      <c r="AD63" s="165">
        <f>COUNTIF(AD5:AD52,A63)</f>
        <v>0</v>
      </c>
      <c r="AE63" s="166"/>
      <c r="AF63" s="166"/>
      <c r="AG63" s="166">
        <f>COUNTIF(AF5:AF52,A63)</f>
        <v>0</v>
      </c>
      <c r="AH63" s="166"/>
      <c r="AI63" s="166"/>
      <c r="AJ63" s="166"/>
      <c r="AK63" s="166">
        <f>COUNTIF(AL5:AL52,A63)</f>
        <v>0</v>
      </c>
      <c r="AL63" s="167"/>
      <c r="AM63" s="163">
        <f>COUNTIF(AM5:AM52,A63)</f>
        <v>0</v>
      </c>
      <c r="AN63" s="180"/>
      <c r="AO63" s="181"/>
      <c r="AP63" s="182">
        <f>COUNTIF(AO5:AO52,J63)</f>
        <v>0</v>
      </c>
      <c r="AQ63" s="180"/>
      <c r="AR63" s="180"/>
      <c r="AS63" s="181"/>
      <c r="AT63" s="182">
        <f>COUNTIF(AU5:AU52,A63)</f>
        <v>0</v>
      </c>
      <c r="AU63" s="164"/>
      <c r="AV63" s="177">
        <f>C63+J63+L63+S63+U63+AB63+AD63+AK63+AM63+AT63</f>
        <v>4</v>
      </c>
      <c r="AW63" s="178"/>
      <c r="AX63" s="179"/>
      <c r="AY63" s="175">
        <f t="shared" si="2"/>
        <v>2</v>
      </c>
      <c r="AZ63" s="176"/>
      <c r="BA63" s="156"/>
      <c r="BB63" s="157"/>
      <c r="BC63" s="157"/>
      <c r="BD63" s="157"/>
      <c r="BE63" s="157"/>
      <c r="BF63" s="157"/>
      <c r="BG63" s="168"/>
      <c r="BH63" s="169"/>
      <c r="BI63" s="175">
        <f t="shared" si="3"/>
        <v>4</v>
      </c>
      <c r="BJ63" s="176"/>
      <c r="BL63" s="237">
        <f t="shared" si="4"/>
        <v>6</v>
      </c>
      <c r="BM63" s="238"/>
      <c r="BN63" s="239"/>
    </row>
    <row r="64" spans="1:66" ht="21" customHeight="1" thickBot="1" x14ac:dyDescent="0.2">
      <c r="A64" s="163" t="str">
        <f>BA10</f>
        <v>皿倉</v>
      </c>
      <c r="B64" s="164"/>
      <c r="C64" s="165">
        <f>COUNTIF(C5:C52,A64)</f>
        <v>2</v>
      </c>
      <c r="D64" s="166"/>
      <c r="E64" s="166"/>
      <c r="F64" s="166">
        <f>COUNTIF(E5:E52,A64)</f>
        <v>1</v>
      </c>
      <c r="G64" s="166"/>
      <c r="H64" s="166"/>
      <c r="I64" s="166"/>
      <c r="J64" s="166">
        <f>COUNTIF(K5:K52,A64)</f>
        <v>0</v>
      </c>
      <c r="K64" s="167"/>
      <c r="L64" s="165">
        <f>COUNTIF(L5:L52,A64)</f>
        <v>2</v>
      </c>
      <c r="M64" s="166"/>
      <c r="N64" s="166"/>
      <c r="O64" s="166">
        <f>COUNTIF(N5:N52,A64)</f>
        <v>1</v>
      </c>
      <c r="P64" s="166"/>
      <c r="Q64" s="166"/>
      <c r="R64" s="166"/>
      <c r="S64" s="166">
        <f>COUNTIF(T5:T52,A64)</f>
        <v>0</v>
      </c>
      <c r="T64" s="167"/>
      <c r="U64" s="165">
        <f>COUNTIF(U5:U52,A64)</f>
        <v>0</v>
      </c>
      <c r="V64" s="166"/>
      <c r="W64" s="166"/>
      <c r="X64" s="166">
        <f>COUNTIF(W5:W52,A64)</f>
        <v>0</v>
      </c>
      <c r="Y64" s="166"/>
      <c r="Z64" s="166"/>
      <c r="AA64" s="166"/>
      <c r="AB64" s="166">
        <f>COUNTIF(AC5:AC52,A64)</f>
        <v>0</v>
      </c>
      <c r="AC64" s="167"/>
      <c r="AD64" s="165">
        <f>COUNTIF(AD5:AD52,A64)</f>
        <v>0</v>
      </c>
      <c r="AE64" s="166"/>
      <c r="AF64" s="166"/>
      <c r="AG64" s="166">
        <f>COUNTIF(AF5:AF52,A64)</f>
        <v>0</v>
      </c>
      <c r="AH64" s="166"/>
      <c r="AI64" s="166"/>
      <c r="AJ64" s="166"/>
      <c r="AK64" s="166">
        <f>COUNTIF(AL5:AL52,A64)</f>
        <v>0</v>
      </c>
      <c r="AL64" s="167"/>
      <c r="AM64" s="163">
        <f>COUNTIF(AM5:AM52,A64)</f>
        <v>0</v>
      </c>
      <c r="AN64" s="180"/>
      <c r="AO64" s="181"/>
      <c r="AP64" s="182">
        <f>COUNTIF(AO5:AO52,J64)</f>
        <v>0</v>
      </c>
      <c r="AQ64" s="180"/>
      <c r="AR64" s="180"/>
      <c r="AS64" s="181"/>
      <c r="AT64" s="182">
        <f>COUNTIF(AU5:AU52,A64)</f>
        <v>0</v>
      </c>
      <c r="AU64" s="164"/>
      <c r="AV64" s="177">
        <f t="shared" si="1"/>
        <v>4</v>
      </c>
      <c r="AW64" s="178"/>
      <c r="AX64" s="179"/>
      <c r="AY64" s="175">
        <f t="shared" si="2"/>
        <v>2</v>
      </c>
      <c r="AZ64" s="176"/>
      <c r="BA64" s="156"/>
      <c r="BB64" s="157"/>
      <c r="BC64" s="157"/>
      <c r="BD64" s="157"/>
      <c r="BE64" s="157"/>
      <c r="BF64" s="157"/>
      <c r="BG64" s="168"/>
      <c r="BH64" s="169"/>
      <c r="BI64" s="175">
        <f t="shared" si="3"/>
        <v>4</v>
      </c>
      <c r="BJ64" s="176"/>
      <c r="BL64" s="237">
        <f t="shared" si="4"/>
        <v>6</v>
      </c>
      <c r="BM64" s="238"/>
      <c r="BN64" s="239"/>
    </row>
    <row r="65" spans="1:66" ht="21" customHeight="1" thickBot="1" x14ac:dyDescent="0.2">
      <c r="A65" s="163" t="str">
        <f>BB10</f>
        <v>ＩＢＵＫＩＣ</v>
      </c>
      <c r="B65" s="164"/>
      <c r="C65" s="165">
        <f>COUNTIF(C5:C52,A65)</f>
        <v>0</v>
      </c>
      <c r="D65" s="166"/>
      <c r="E65" s="166"/>
      <c r="F65" s="166">
        <f>COUNTIF(E5:E52,A65)</f>
        <v>0</v>
      </c>
      <c r="G65" s="166"/>
      <c r="H65" s="166"/>
      <c r="I65" s="166"/>
      <c r="J65" s="166">
        <f>COUNTIF(K5:K52,A65)</f>
        <v>0</v>
      </c>
      <c r="K65" s="167"/>
      <c r="L65" s="165">
        <f>COUNTIF(L5:L52,A65)</f>
        <v>0</v>
      </c>
      <c r="M65" s="166"/>
      <c r="N65" s="166"/>
      <c r="O65" s="166">
        <f>COUNTIF(N5:N52,A65)</f>
        <v>0</v>
      </c>
      <c r="P65" s="166"/>
      <c r="Q65" s="166"/>
      <c r="R65" s="166"/>
      <c r="S65" s="166">
        <f>COUNTIF(T5:T52,A65)</f>
        <v>0</v>
      </c>
      <c r="T65" s="167"/>
      <c r="U65" s="165">
        <f>COUNTIF(U5:U52,A65)</f>
        <v>0</v>
      </c>
      <c r="V65" s="166"/>
      <c r="W65" s="166"/>
      <c r="X65" s="166">
        <f>COUNTIF(W5:W52,A65)</f>
        <v>0</v>
      </c>
      <c r="Y65" s="166"/>
      <c r="Z65" s="166"/>
      <c r="AA65" s="166"/>
      <c r="AB65" s="166">
        <f>COUNTIF(AC5:AC52,A65)</f>
        <v>0</v>
      </c>
      <c r="AC65" s="167"/>
      <c r="AD65" s="165">
        <f>COUNTIF(AD5:AD52,A65)</f>
        <v>0</v>
      </c>
      <c r="AE65" s="166"/>
      <c r="AF65" s="166"/>
      <c r="AG65" s="166">
        <f>COUNTIF(AF5:AF52,A65)</f>
        <v>0</v>
      </c>
      <c r="AH65" s="166"/>
      <c r="AI65" s="166"/>
      <c r="AJ65" s="166"/>
      <c r="AK65" s="166">
        <f>COUNTIF(AL5:AL52,A65)</f>
        <v>0</v>
      </c>
      <c r="AL65" s="167"/>
      <c r="AM65" s="163">
        <f>COUNTIF(AM5:AM52,A65)</f>
        <v>0</v>
      </c>
      <c r="AN65" s="180"/>
      <c r="AO65" s="181"/>
      <c r="AP65" s="182">
        <f>COUNTIF(AO5:AO52,J65)</f>
        <v>0</v>
      </c>
      <c r="AQ65" s="180"/>
      <c r="AR65" s="180"/>
      <c r="AS65" s="181"/>
      <c r="AT65" s="182">
        <f>COUNTIF(AU5:AU52,A65)</f>
        <v>0</v>
      </c>
      <c r="AU65" s="164"/>
      <c r="AV65" s="177">
        <f t="shared" si="1"/>
        <v>0</v>
      </c>
      <c r="AW65" s="178"/>
      <c r="AX65" s="179"/>
      <c r="AY65" s="175">
        <f t="shared" si="2"/>
        <v>0</v>
      </c>
      <c r="AZ65" s="176"/>
      <c r="BA65" s="156"/>
      <c r="BB65" s="157"/>
      <c r="BC65" s="157"/>
      <c r="BD65" s="157"/>
      <c r="BE65" s="157"/>
      <c r="BF65" s="157"/>
      <c r="BG65" s="168"/>
      <c r="BH65" s="169"/>
      <c r="BI65" s="175">
        <f t="shared" si="3"/>
        <v>0</v>
      </c>
      <c r="BJ65" s="176"/>
      <c r="BL65" s="237">
        <f t="shared" si="4"/>
        <v>0</v>
      </c>
      <c r="BM65" s="238"/>
      <c r="BN65" s="239"/>
    </row>
    <row r="66" spans="1:66" ht="21" customHeight="1" thickBot="1" x14ac:dyDescent="0.2">
      <c r="A66" s="163">
        <f>BC10</f>
        <v>0</v>
      </c>
      <c r="B66" s="164"/>
      <c r="C66" s="165">
        <f>COUNTIF(C5:C52,A66)</f>
        <v>0</v>
      </c>
      <c r="D66" s="166"/>
      <c r="E66" s="166"/>
      <c r="F66" s="166">
        <f>COUNTIF(E5:E52,A66)</f>
        <v>0</v>
      </c>
      <c r="G66" s="166"/>
      <c r="H66" s="166"/>
      <c r="I66" s="166"/>
      <c r="J66" s="166">
        <f>COUNTIF(K5:K52,A66)</f>
        <v>0</v>
      </c>
      <c r="K66" s="167"/>
      <c r="L66" s="165">
        <f>COUNTIF(L5:L52,A66)</f>
        <v>0</v>
      </c>
      <c r="M66" s="166"/>
      <c r="N66" s="166"/>
      <c r="O66" s="166">
        <f>COUNTIF(N5:N52,A66)</f>
        <v>0</v>
      </c>
      <c r="P66" s="166"/>
      <c r="Q66" s="166"/>
      <c r="R66" s="166"/>
      <c r="S66" s="166">
        <f>COUNTIF(T5:T52,A66)</f>
        <v>0</v>
      </c>
      <c r="T66" s="167"/>
      <c r="U66" s="165">
        <f>COUNTIF(U5:U52,A66)</f>
        <v>0</v>
      </c>
      <c r="V66" s="166"/>
      <c r="W66" s="166"/>
      <c r="X66" s="166">
        <f>COUNTIF(W5:W52,A66)</f>
        <v>0</v>
      </c>
      <c r="Y66" s="166"/>
      <c r="Z66" s="166"/>
      <c r="AA66" s="166"/>
      <c r="AB66" s="166">
        <f>COUNTIF(AC5:AC52,A66)</f>
        <v>0</v>
      </c>
      <c r="AC66" s="167"/>
      <c r="AD66" s="165">
        <f>COUNTIF(AD5:AD52,A66)</f>
        <v>0</v>
      </c>
      <c r="AE66" s="166"/>
      <c r="AF66" s="166"/>
      <c r="AG66" s="166">
        <f>COUNTIF(AF5:AF52,A66)</f>
        <v>0</v>
      </c>
      <c r="AH66" s="166"/>
      <c r="AI66" s="166"/>
      <c r="AJ66" s="166"/>
      <c r="AK66" s="166">
        <f>COUNTIF(AL5:AL52,A66)</f>
        <v>0</v>
      </c>
      <c r="AL66" s="167"/>
      <c r="AM66" s="163">
        <f>COUNTIF(AM5:AM52,A66)</f>
        <v>0</v>
      </c>
      <c r="AN66" s="180"/>
      <c r="AO66" s="181"/>
      <c r="AP66" s="182">
        <f>COUNTIF(AO5:AO52,J66)</f>
        <v>0</v>
      </c>
      <c r="AQ66" s="180"/>
      <c r="AR66" s="180"/>
      <c r="AS66" s="181"/>
      <c r="AT66" s="182">
        <f>COUNTIF(AU5:AU52,A66)</f>
        <v>0</v>
      </c>
      <c r="AU66" s="164"/>
      <c r="AV66" s="177">
        <f t="shared" si="1"/>
        <v>0</v>
      </c>
      <c r="AW66" s="178"/>
      <c r="AX66" s="179"/>
      <c r="AY66" s="175">
        <f t="shared" si="2"/>
        <v>0</v>
      </c>
      <c r="AZ66" s="176"/>
      <c r="BA66" s="156"/>
      <c r="BB66" s="157"/>
      <c r="BC66" s="157"/>
      <c r="BD66" s="157"/>
      <c r="BE66" s="157"/>
      <c r="BF66" s="157"/>
      <c r="BG66" s="168"/>
      <c r="BH66" s="169"/>
      <c r="BI66" s="175">
        <f t="shared" si="3"/>
        <v>0</v>
      </c>
      <c r="BJ66" s="176"/>
      <c r="BL66" s="237">
        <f t="shared" si="4"/>
        <v>0</v>
      </c>
      <c r="BM66" s="238"/>
      <c r="BN66" s="239"/>
    </row>
    <row r="67" spans="1:66" ht="21" customHeight="1" thickBot="1" x14ac:dyDescent="0.2">
      <c r="A67" s="163">
        <f>BD10</f>
        <v>0</v>
      </c>
      <c r="B67" s="164"/>
      <c r="C67" s="165">
        <f>COUNTIF(C5:C52,A67)</f>
        <v>0</v>
      </c>
      <c r="D67" s="166"/>
      <c r="E67" s="166"/>
      <c r="F67" s="166">
        <f>COUNTIF(E5:E52,A67)</f>
        <v>0</v>
      </c>
      <c r="G67" s="166"/>
      <c r="H67" s="166"/>
      <c r="I67" s="166"/>
      <c r="J67" s="166">
        <f>COUNTIF(K5:K52,A67)</f>
        <v>0</v>
      </c>
      <c r="K67" s="167"/>
      <c r="L67" s="165">
        <f>COUNTIF(L5:L52,A67)</f>
        <v>0</v>
      </c>
      <c r="M67" s="166"/>
      <c r="N67" s="166"/>
      <c r="O67" s="166">
        <f>COUNTIF(N5:N52,A67)</f>
        <v>0</v>
      </c>
      <c r="P67" s="166"/>
      <c r="Q67" s="166"/>
      <c r="R67" s="166"/>
      <c r="S67" s="166">
        <f>COUNTIF(T5:T52,A67)</f>
        <v>0</v>
      </c>
      <c r="T67" s="167"/>
      <c r="U67" s="165">
        <f>COUNTIF(U5:U52,A67)</f>
        <v>0</v>
      </c>
      <c r="V67" s="166"/>
      <c r="W67" s="166"/>
      <c r="X67" s="166">
        <f>COUNTIF(W5:W52,A67)</f>
        <v>0</v>
      </c>
      <c r="Y67" s="166"/>
      <c r="Z67" s="166"/>
      <c r="AA67" s="166"/>
      <c r="AB67" s="166">
        <f>COUNTIF(AC5:AC52,A67)</f>
        <v>0</v>
      </c>
      <c r="AC67" s="167"/>
      <c r="AD67" s="165">
        <f>COUNTIF(AD5:AD52,A67)</f>
        <v>0</v>
      </c>
      <c r="AE67" s="166"/>
      <c r="AF67" s="166"/>
      <c r="AG67" s="166">
        <f>COUNTIF(AF5:AF52,A67)</f>
        <v>0</v>
      </c>
      <c r="AH67" s="166"/>
      <c r="AI67" s="166"/>
      <c r="AJ67" s="166"/>
      <c r="AK67" s="166">
        <f>COUNTIF(AL5:AL52,A67)</f>
        <v>0</v>
      </c>
      <c r="AL67" s="167"/>
      <c r="AM67" s="163">
        <f>COUNTIF(AM5:AM52,A67)</f>
        <v>0</v>
      </c>
      <c r="AN67" s="180"/>
      <c r="AO67" s="181"/>
      <c r="AP67" s="182">
        <f>COUNTIF(AO5:AO52,J67)</f>
        <v>0</v>
      </c>
      <c r="AQ67" s="180"/>
      <c r="AR67" s="180"/>
      <c r="AS67" s="181"/>
      <c r="AT67" s="182">
        <f>COUNTIF(AU5:AU52,A67)</f>
        <v>0</v>
      </c>
      <c r="AU67" s="164"/>
      <c r="AV67" s="177">
        <f t="shared" si="1"/>
        <v>0</v>
      </c>
      <c r="AW67" s="178"/>
      <c r="AX67" s="179"/>
      <c r="AY67" s="175">
        <f t="shared" si="2"/>
        <v>0</v>
      </c>
      <c r="AZ67" s="176"/>
      <c r="BA67" s="156"/>
      <c r="BB67" s="157"/>
      <c r="BC67" s="157"/>
      <c r="BD67" s="157"/>
      <c r="BE67" s="157"/>
      <c r="BF67" s="157"/>
      <c r="BG67" s="168"/>
      <c r="BH67" s="169"/>
      <c r="BI67" s="175">
        <f t="shared" si="3"/>
        <v>0</v>
      </c>
      <c r="BJ67" s="176"/>
      <c r="BL67" s="237">
        <f t="shared" si="4"/>
        <v>0</v>
      </c>
      <c r="BM67" s="238"/>
      <c r="BN67" s="239"/>
    </row>
    <row r="68" spans="1:66" ht="21" customHeight="1" thickBot="1" x14ac:dyDescent="0.2">
      <c r="A68" s="163">
        <f>BE10</f>
        <v>0</v>
      </c>
      <c r="B68" s="164"/>
      <c r="C68" s="165">
        <f>COUNTIF(C5:C52,A68)</f>
        <v>0</v>
      </c>
      <c r="D68" s="166"/>
      <c r="E68" s="166"/>
      <c r="F68" s="166">
        <f>COUNTIF(E5:E52,A68)</f>
        <v>0</v>
      </c>
      <c r="G68" s="166"/>
      <c r="H68" s="166"/>
      <c r="I68" s="166"/>
      <c r="J68" s="166">
        <f>COUNTIF(K5:K52,A68)</f>
        <v>0</v>
      </c>
      <c r="K68" s="167"/>
      <c r="L68" s="165">
        <f>COUNTIF(L5:L52,A68)</f>
        <v>0</v>
      </c>
      <c r="M68" s="166"/>
      <c r="N68" s="166"/>
      <c r="O68" s="166">
        <f>COUNTIF(N5:N52,A68)</f>
        <v>0</v>
      </c>
      <c r="P68" s="166"/>
      <c r="Q68" s="166"/>
      <c r="R68" s="166"/>
      <c r="S68" s="166">
        <f>COUNTIF(T5:T52,A68)</f>
        <v>0</v>
      </c>
      <c r="T68" s="167"/>
      <c r="U68" s="165">
        <f>COUNTIF(U5:U52,A68)</f>
        <v>0</v>
      </c>
      <c r="V68" s="166"/>
      <c r="W68" s="166"/>
      <c r="X68" s="166">
        <f>COUNTIF(W5:W52,A68)</f>
        <v>0</v>
      </c>
      <c r="Y68" s="166"/>
      <c r="Z68" s="166"/>
      <c r="AA68" s="166"/>
      <c r="AB68" s="166">
        <f>COUNTIF(AC5:AC52,A68)</f>
        <v>0</v>
      </c>
      <c r="AC68" s="167"/>
      <c r="AD68" s="165">
        <f>COUNTIF(AD5:AD52,A68)</f>
        <v>0</v>
      </c>
      <c r="AE68" s="166"/>
      <c r="AF68" s="166"/>
      <c r="AG68" s="166">
        <f>COUNTIF(AF5:AF52,A68)</f>
        <v>0</v>
      </c>
      <c r="AH68" s="166"/>
      <c r="AI68" s="166"/>
      <c r="AJ68" s="166"/>
      <c r="AK68" s="166">
        <f>COUNTIF(AL5:AL52,A68)</f>
        <v>0</v>
      </c>
      <c r="AL68" s="167"/>
      <c r="AM68" s="163">
        <f>COUNTIF(AM5:AM52,A68)</f>
        <v>0</v>
      </c>
      <c r="AN68" s="180"/>
      <c r="AO68" s="181"/>
      <c r="AP68" s="182">
        <f>COUNTIF(AO5:AO52,J68)</f>
        <v>0</v>
      </c>
      <c r="AQ68" s="180"/>
      <c r="AR68" s="180"/>
      <c r="AS68" s="181"/>
      <c r="AT68" s="182">
        <f>COUNTIF(AU5:AU449,A68)</f>
        <v>0</v>
      </c>
      <c r="AU68" s="164"/>
      <c r="AV68" s="177">
        <f t="shared" si="1"/>
        <v>0</v>
      </c>
      <c r="AW68" s="178"/>
      <c r="AX68" s="179"/>
      <c r="AY68" s="175">
        <f t="shared" si="2"/>
        <v>0</v>
      </c>
      <c r="AZ68" s="176"/>
      <c r="BA68" s="156"/>
      <c r="BB68" s="157"/>
      <c r="BC68" s="157"/>
      <c r="BD68" s="157"/>
      <c r="BE68" s="157"/>
      <c r="BF68" s="157"/>
      <c r="BG68" s="168"/>
      <c r="BH68" s="169"/>
      <c r="BI68" s="175">
        <f t="shared" si="3"/>
        <v>0</v>
      </c>
      <c r="BJ68" s="176"/>
      <c r="BL68" s="237">
        <f t="shared" si="4"/>
        <v>0</v>
      </c>
      <c r="BM68" s="238"/>
      <c r="BN68" s="239"/>
    </row>
    <row r="69" spans="1:66" ht="21" customHeight="1" thickBot="1" x14ac:dyDescent="0.2">
      <c r="A69" s="158">
        <f>BF10</f>
        <v>0</v>
      </c>
      <c r="B69" s="159"/>
      <c r="C69" s="160">
        <f>COUNTIF(C5:C52,A69)</f>
        <v>0</v>
      </c>
      <c r="D69" s="161"/>
      <c r="E69" s="161"/>
      <c r="F69" s="161">
        <f>COUNTIF(E5:E52,A69)</f>
        <v>0</v>
      </c>
      <c r="G69" s="161"/>
      <c r="H69" s="161"/>
      <c r="I69" s="161"/>
      <c r="J69" s="161">
        <f>COUNTIF(K5:K52,A69)</f>
        <v>0</v>
      </c>
      <c r="K69" s="162"/>
      <c r="L69" s="160">
        <f>COUNTIF(L5:L52,A69)</f>
        <v>0</v>
      </c>
      <c r="M69" s="161"/>
      <c r="N69" s="161"/>
      <c r="O69" s="161">
        <f>COUNTIF(N6:N52,A69)</f>
        <v>0</v>
      </c>
      <c r="P69" s="161"/>
      <c r="Q69" s="161"/>
      <c r="R69" s="161"/>
      <c r="S69" s="161">
        <f>COUNTIF(T6:T52,A69)</f>
        <v>0</v>
      </c>
      <c r="T69" s="162"/>
      <c r="U69" s="160">
        <f>COUNTIF(U6:U53,A69)</f>
        <v>0</v>
      </c>
      <c r="V69" s="161"/>
      <c r="W69" s="161"/>
      <c r="X69" s="161">
        <f>COUNTIF(W6:W53,A69)</f>
        <v>0</v>
      </c>
      <c r="Y69" s="161"/>
      <c r="Z69" s="161"/>
      <c r="AA69" s="161"/>
      <c r="AB69" s="161">
        <f>COUNTIF(AC6:AC53,A69)</f>
        <v>0</v>
      </c>
      <c r="AC69" s="162"/>
      <c r="AD69" s="160">
        <f>COUNTIF(AD6:AD53,A69)</f>
        <v>0</v>
      </c>
      <c r="AE69" s="161"/>
      <c r="AF69" s="161"/>
      <c r="AG69" s="161">
        <f>COUNTIF(AF6:AF53,A69)</f>
        <v>0</v>
      </c>
      <c r="AH69" s="161"/>
      <c r="AI69" s="161"/>
      <c r="AJ69" s="161"/>
      <c r="AK69" s="161">
        <f>COUNTIF(AL6:AL53,A69)</f>
        <v>0</v>
      </c>
      <c r="AL69" s="162"/>
      <c r="AM69" s="158">
        <f>COUNTIF(AM5:AM52,A69)</f>
        <v>0</v>
      </c>
      <c r="AN69" s="263"/>
      <c r="AO69" s="264"/>
      <c r="AP69" s="265">
        <f>COUNTIF(AO5:AO52,J69)</f>
        <v>0</v>
      </c>
      <c r="AQ69" s="263"/>
      <c r="AR69" s="263"/>
      <c r="AS69" s="264"/>
      <c r="AT69" s="265">
        <f>COUNTIF(AU5:AU52,A69)</f>
        <v>0</v>
      </c>
      <c r="AU69" s="159"/>
      <c r="AV69" s="177">
        <f t="shared" si="1"/>
        <v>0</v>
      </c>
      <c r="AW69" s="178"/>
      <c r="AX69" s="179"/>
      <c r="AY69" s="175">
        <f t="shared" si="2"/>
        <v>0</v>
      </c>
      <c r="AZ69" s="176"/>
      <c r="BA69" s="156"/>
      <c r="BB69" s="157"/>
      <c r="BC69" s="157"/>
      <c r="BD69" s="157"/>
      <c r="BE69" s="157"/>
      <c r="BF69" s="157"/>
      <c r="BG69" s="168"/>
      <c r="BH69" s="169"/>
      <c r="BI69" s="175">
        <f t="shared" si="3"/>
        <v>0</v>
      </c>
      <c r="BJ69" s="176"/>
      <c r="BL69" s="237">
        <f t="shared" si="4"/>
        <v>0</v>
      </c>
      <c r="BM69" s="238"/>
      <c r="BN69" s="239"/>
    </row>
  </sheetData>
  <mergeCells count="659">
    <mergeCell ref="C2:K2"/>
    <mergeCell ref="L2:T2"/>
    <mergeCell ref="U2:AC2"/>
    <mergeCell ref="AD2:AL2"/>
    <mergeCell ref="AM2:AU2"/>
    <mergeCell ref="T45:T48"/>
    <mergeCell ref="U45:U48"/>
    <mergeCell ref="V45:V48"/>
    <mergeCell ref="AB45:AB48"/>
    <mergeCell ref="AC45:AC48"/>
    <mergeCell ref="AD45:AD48"/>
    <mergeCell ref="AE45:AE48"/>
    <mergeCell ref="AK45:AK48"/>
    <mergeCell ref="AL45:AL48"/>
    <mergeCell ref="W46:AA46"/>
    <mergeCell ref="AF46:AJ46"/>
    <mergeCell ref="W47:AA47"/>
    <mergeCell ref="AF47:AJ47"/>
    <mergeCell ref="AM37:AM40"/>
    <mergeCell ref="AN37:AN40"/>
    <mergeCell ref="AT37:AT40"/>
    <mergeCell ref="AU37:AU40"/>
    <mergeCell ref="AO38:AS38"/>
    <mergeCell ref="AO39:AS39"/>
    <mergeCell ref="A45:A48"/>
    <mergeCell ref="B45:B48"/>
    <mergeCell ref="C45:C48"/>
    <mergeCell ref="D45:D48"/>
    <mergeCell ref="J45:J48"/>
    <mergeCell ref="K45:K48"/>
    <mergeCell ref="L45:L48"/>
    <mergeCell ref="M45:M48"/>
    <mergeCell ref="S45:S48"/>
    <mergeCell ref="E46:I46"/>
    <mergeCell ref="N46:R46"/>
    <mergeCell ref="E47:I47"/>
    <mergeCell ref="N47:R47"/>
    <mergeCell ref="AT66:AU66"/>
    <mergeCell ref="AM67:AO67"/>
    <mergeCell ref="AP67:AS67"/>
    <mergeCell ref="AT67:AU67"/>
    <mergeCell ref="AM68:AO68"/>
    <mergeCell ref="AP68:AS68"/>
    <mergeCell ref="AT68:AU68"/>
    <mergeCell ref="AM69:AO69"/>
    <mergeCell ref="AP69:AS69"/>
    <mergeCell ref="AT69:AU69"/>
    <mergeCell ref="AP61:AS61"/>
    <mergeCell ref="AT61:AU61"/>
    <mergeCell ref="AM62:AO62"/>
    <mergeCell ref="AP62:AS62"/>
    <mergeCell ref="AT62:AU62"/>
    <mergeCell ref="AM63:AO63"/>
    <mergeCell ref="AP63:AS63"/>
    <mergeCell ref="AT63:AU63"/>
    <mergeCell ref="AM60:AO60"/>
    <mergeCell ref="AM49:AM52"/>
    <mergeCell ref="AN49:AN52"/>
    <mergeCell ref="AT49:AT52"/>
    <mergeCell ref="AU49:AU52"/>
    <mergeCell ref="AO50:AS50"/>
    <mergeCell ref="AO51:AS51"/>
    <mergeCell ref="AM41:AM44"/>
    <mergeCell ref="AN41:AN44"/>
    <mergeCell ref="AT41:AT44"/>
    <mergeCell ref="AU41:AU44"/>
    <mergeCell ref="AO42:AS42"/>
    <mergeCell ref="AO43:AS43"/>
    <mergeCell ref="AM45:AM48"/>
    <mergeCell ref="AN45:AN48"/>
    <mergeCell ref="AT45:AT48"/>
    <mergeCell ref="AU45:AU48"/>
    <mergeCell ref="AO46:AS46"/>
    <mergeCell ref="AO47:AS47"/>
    <mergeCell ref="AM29:AM32"/>
    <mergeCell ref="AN29:AN32"/>
    <mergeCell ref="AT29:AT32"/>
    <mergeCell ref="AU29:AU32"/>
    <mergeCell ref="AO30:AS30"/>
    <mergeCell ref="AO31:AS31"/>
    <mergeCell ref="AM33:AM36"/>
    <mergeCell ref="AN33:AN36"/>
    <mergeCell ref="AT33:AT36"/>
    <mergeCell ref="AU33:AU36"/>
    <mergeCell ref="AO34:AS34"/>
    <mergeCell ref="AO35:AS35"/>
    <mergeCell ref="AM21:AM24"/>
    <mergeCell ref="AN21:AN24"/>
    <mergeCell ref="AT21:AT24"/>
    <mergeCell ref="AU21:AU24"/>
    <mergeCell ref="AO22:AS22"/>
    <mergeCell ref="AO23:AS23"/>
    <mergeCell ref="AM25:AM28"/>
    <mergeCell ref="AN25:AN28"/>
    <mergeCell ref="AT25:AT28"/>
    <mergeCell ref="AU25:AU28"/>
    <mergeCell ref="AO26:AS26"/>
    <mergeCell ref="AO27:AS27"/>
    <mergeCell ref="AM13:AM16"/>
    <mergeCell ref="AN13:AN16"/>
    <mergeCell ref="AT13:AT16"/>
    <mergeCell ref="AU13:AU16"/>
    <mergeCell ref="AO14:AS14"/>
    <mergeCell ref="AO15:AS15"/>
    <mergeCell ref="AM17:AM20"/>
    <mergeCell ref="AN17:AN20"/>
    <mergeCell ref="AT17:AT20"/>
    <mergeCell ref="AU17:AU20"/>
    <mergeCell ref="AO18:AS18"/>
    <mergeCell ref="AO19:AS19"/>
    <mergeCell ref="AM3:AU3"/>
    <mergeCell ref="AM4:AU4"/>
    <mergeCell ref="AM5:AM8"/>
    <mergeCell ref="AN5:AN8"/>
    <mergeCell ref="AT5:AT8"/>
    <mergeCell ref="AU5:AU8"/>
    <mergeCell ref="AO6:AS6"/>
    <mergeCell ref="AO7:AS7"/>
    <mergeCell ref="AM9:AM12"/>
    <mergeCell ref="AN9:AN12"/>
    <mergeCell ref="AT9:AT12"/>
    <mergeCell ref="AU9:AU12"/>
    <mergeCell ref="AO10:AS10"/>
    <mergeCell ref="AO11:AS11"/>
    <mergeCell ref="W23:AA23"/>
    <mergeCell ref="W19:AA19"/>
    <mergeCell ref="AD4:AL4"/>
    <mergeCell ref="AF7:AJ7"/>
    <mergeCell ref="AF6:AJ6"/>
    <mergeCell ref="AL5:AL8"/>
    <mergeCell ref="AK5:AK8"/>
    <mergeCell ref="AE5:AE8"/>
    <mergeCell ref="AD5:AD8"/>
    <mergeCell ref="AF14:AJ14"/>
    <mergeCell ref="AC21:AC24"/>
    <mergeCell ref="W6:AA6"/>
    <mergeCell ref="U4:AC4"/>
    <mergeCell ref="AD49:AD52"/>
    <mergeCell ref="AC49:AC52"/>
    <mergeCell ref="AB49:AB52"/>
    <mergeCell ref="V49:V52"/>
    <mergeCell ref="U49:U52"/>
    <mergeCell ref="AF50:AJ50"/>
    <mergeCell ref="W50:AA50"/>
    <mergeCell ref="U37:U40"/>
    <mergeCell ref="V37:V40"/>
    <mergeCell ref="AL49:AL52"/>
    <mergeCell ref="AK49:AK52"/>
    <mergeCell ref="W35:AA35"/>
    <mergeCell ref="AC9:AC12"/>
    <mergeCell ref="AC13:AC16"/>
    <mergeCell ref="AF18:AJ18"/>
    <mergeCell ref="AF23:AJ23"/>
    <mergeCell ref="AL9:AL12"/>
    <mergeCell ref="AK9:AK12"/>
    <mergeCell ref="AE9:AE12"/>
    <mergeCell ref="AD9:AD12"/>
    <mergeCell ref="AF19:AJ19"/>
    <mergeCell ref="AC29:AC32"/>
    <mergeCell ref="W26:AA26"/>
    <mergeCell ref="W14:AA14"/>
    <mergeCell ref="W10:AA10"/>
    <mergeCell ref="AB17:AB20"/>
    <mergeCell ref="AB33:AB36"/>
    <mergeCell ref="W34:AA34"/>
    <mergeCell ref="AC37:AC40"/>
    <mergeCell ref="AB37:AB40"/>
    <mergeCell ref="W51:AA51"/>
    <mergeCell ref="AF51:AJ51"/>
    <mergeCell ref="AE49:AE52"/>
    <mergeCell ref="T37:T40"/>
    <mergeCell ref="T29:T32"/>
    <mergeCell ref="T25:T28"/>
    <mergeCell ref="AF15:AJ15"/>
    <mergeCell ref="AD21:AD24"/>
    <mergeCell ref="AF11:AJ11"/>
    <mergeCell ref="AF10:AJ10"/>
    <mergeCell ref="AF22:AJ22"/>
    <mergeCell ref="AC17:AC20"/>
    <mergeCell ref="AF27:AJ27"/>
    <mergeCell ref="AF26:AJ26"/>
    <mergeCell ref="W30:AA30"/>
    <mergeCell ref="U29:U32"/>
    <mergeCell ref="W18:AA18"/>
    <mergeCell ref="AF31:AJ31"/>
    <mergeCell ref="W31:AA31"/>
    <mergeCell ref="AD29:AD32"/>
    <mergeCell ref="AD17:AD20"/>
    <mergeCell ref="AD25:AD28"/>
    <mergeCell ref="AE25:AE28"/>
    <mergeCell ref="AE29:AE32"/>
    <mergeCell ref="V33:V36"/>
    <mergeCell ref="U33:U36"/>
    <mergeCell ref="V25:V28"/>
    <mergeCell ref="B56:AL56"/>
    <mergeCell ref="BL60:BN60"/>
    <mergeCell ref="J5:J8"/>
    <mergeCell ref="BL61:BN61"/>
    <mergeCell ref="BL62:BN62"/>
    <mergeCell ref="BL63:BN63"/>
    <mergeCell ref="BL64:BN64"/>
    <mergeCell ref="BL65:BN65"/>
    <mergeCell ref="BL66:BN66"/>
    <mergeCell ref="S49:S52"/>
    <mergeCell ref="T49:T52"/>
    <mergeCell ref="N51:R51"/>
    <mergeCell ref="T33:T36"/>
    <mergeCell ref="S37:S40"/>
    <mergeCell ref="W38:AA38"/>
    <mergeCell ref="S25:S28"/>
    <mergeCell ref="N26:R26"/>
    <mergeCell ref="N27:R27"/>
    <mergeCell ref="M5:M8"/>
    <mergeCell ref="S5:S8"/>
    <mergeCell ref="N6:R6"/>
    <mergeCell ref="N7:R7"/>
    <mergeCell ref="L25:L28"/>
    <mergeCell ref="T13:T16"/>
    <mergeCell ref="BL67:BN67"/>
    <mergeCell ref="BL68:BN68"/>
    <mergeCell ref="BL69:BN69"/>
    <mergeCell ref="AC25:AC28"/>
    <mergeCell ref="W27:AA27"/>
    <mergeCell ref="W22:AA22"/>
    <mergeCell ref="AB25:AB28"/>
    <mergeCell ref="AE17:AE20"/>
    <mergeCell ref="AK17:AK20"/>
    <mergeCell ref="AL17:AL20"/>
    <mergeCell ref="AD33:AD36"/>
    <mergeCell ref="AE33:AE36"/>
    <mergeCell ref="AK33:AK36"/>
    <mergeCell ref="AL33:AL36"/>
    <mergeCell ref="AF34:AJ34"/>
    <mergeCell ref="AF35:AJ35"/>
    <mergeCell ref="AD37:AD40"/>
    <mergeCell ref="AE37:AE40"/>
    <mergeCell ref="AK37:AK40"/>
    <mergeCell ref="AL37:AL40"/>
    <mergeCell ref="AF38:AJ38"/>
    <mergeCell ref="AF39:AJ39"/>
    <mergeCell ref="AC33:AC36"/>
    <mergeCell ref="W39:AA39"/>
    <mergeCell ref="N19:R19"/>
    <mergeCell ref="T5:T8"/>
    <mergeCell ref="L5:L8"/>
    <mergeCell ref="S9:S12"/>
    <mergeCell ref="L9:L12"/>
    <mergeCell ref="M9:M12"/>
    <mergeCell ref="AF30:AJ30"/>
    <mergeCell ref="AK29:AK32"/>
    <mergeCell ref="AL29:AL32"/>
    <mergeCell ref="V29:V32"/>
    <mergeCell ref="AB29:AB32"/>
    <mergeCell ref="T21:T24"/>
    <mergeCell ref="T17:T20"/>
    <mergeCell ref="W15:AA15"/>
    <mergeCell ref="U9:U12"/>
    <mergeCell ref="V9:V12"/>
    <mergeCell ref="AB9:AB12"/>
    <mergeCell ref="W11:AA11"/>
    <mergeCell ref="U13:U16"/>
    <mergeCell ref="V13:V16"/>
    <mergeCell ref="AB13:AB16"/>
    <mergeCell ref="U21:U24"/>
    <mergeCell ref="V21:V24"/>
    <mergeCell ref="AB21:AB24"/>
    <mergeCell ref="AL25:AL28"/>
    <mergeCell ref="AK25:AK28"/>
    <mergeCell ref="U25:U28"/>
    <mergeCell ref="V17:V20"/>
    <mergeCell ref="U17:U20"/>
    <mergeCell ref="BB10:BB13"/>
    <mergeCell ref="AX10:AX13"/>
    <mergeCell ref="D5:D8"/>
    <mergeCell ref="A3:B3"/>
    <mergeCell ref="C3:K3"/>
    <mergeCell ref="AY10:AY13"/>
    <mergeCell ref="AZ10:AZ13"/>
    <mergeCell ref="BA10:BA13"/>
    <mergeCell ref="N10:R10"/>
    <mergeCell ref="N11:R11"/>
    <mergeCell ref="L3:T3"/>
    <mergeCell ref="L4:T4"/>
    <mergeCell ref="C4:K4"/>
    <mergeCell ref="C9:C12"/>
    <mergeCell ref="D9:D12"/>
    <mergeCell ref="AC5:AC8"/>
    <mergeCell ref="AB5:AB8"/>
    <mergeCell ref="V5:V8"/>
    <mergeCell ref="U5:U8"/>
    <mergeCell ref="U3:AC3"/>
    <mergeCell ref="A5:A8"/>
    <mergeCell ref="B5:B8"/>
    <mergeCell ref="C5:C8"/>
    <mergeCell ref="D33:D36"/>
    <mergeCell ref="D37:D40"/>
    <mergeCell ref="D17:D20"/>
    <mergeCell ref="B33:B36"/>
    <mergeCell ref="B29:B32"/>
    <mergeCell ref="C21:C24"/>
    <mergeCell ref="A17:A20"/>
    <mergeCell ref="B17:B20"/>
    <mergeCell ref="A25:A28"/>
    <mergeCell ref="B25:B28"/>
    <mergeCell ref="C17:C20"/>
    <mergeCell ref="A33:A36"/>
    <mergeCell ref="C25:C28"/>
    <mergeCell ref="C37:C40"/>
    <mergeCell ref="L29:L32"/>
    <mergeCell ref="M29:M32"/>
    <mergeCell ref="K9:K12"/>
    <mergeCell ref="E7:I7"/>
    <mergeCell ref="E11:I11"/>
    <mergeCell ref="A9:A12"/>
    <mergeCell ref="BC10:BC13"/>
    <mergeCell ref="BD10:BD13"/>
    <mergeCell ref="A1:B1"/>
    <mergeCell ref="V1:X1"/>
    <mergeCell ref="C1:H1"/>
    <mergeCell ref="I1:K1"/>
    <mergeCell ref="L1:T1"/>
    <mergeCell ref="AG1:AH1"/>
    <mergeCell ref="W7:AA7"/>
    <mergeCell ref="AD3:AL3"/>
    <mergeCell ref="AI1:AL1"/>
    <mergeCell ref="Z1:AC1"/>
    <mergeCell ref="AD1:AF1"/>
    <mergeCell ref="AD13:AD16"/>
    <mergeCell ref="BA3:BJ3"/>
    <mergeCell ref="AE13:AE16"/>
    <mergeCell ref="AK13:AK16"/>
    <mergeCell ref="AL13:AL16"/>
    <mergeCell ref="A13:A16"/>
    <mergeCell ref="C13:C16"/>
    <mergeCell ref="B13:B16"/>
    <mergeCell ref="E6:I6"/>
    <mergeCell ref="K5:K8"/>
    <mergeCell ref="J9:J12"/>
    <mergeCell ref="C49:C52"/>
    <mergeCell ref="D49:D52"/>
    <mergeCell ref="J49:J52"/>
    <mergeCell ref="E39:I39"/>
    <mergeCell ref="J25:J28"/>
    <mergeCell ref="L37:L40"/>
    <mergeCell ref="E27:I27"/>
    <mergeCell ref="M37:M40"/>
    <mergeCell ref="A49:A52"/>
    <mergeCell ref="K29:K32"/>
    <mergeCell ref="K25:K28"/>
    <mergeCell ref="D29:D32"/>
    <mergeCell ref="J29:J32"/>
    <mergeCell ref="D25:D28"/>
    <mergeCell ref="E26:I26"/>
    <mergeCell ref="E34:I34"/>
    <mergeCell ref="J37:J40"/>
    <mergeCell ref="E30:I30"/>
    <mergeCell ref="A37:A40"/>
    <mergeCell ref="B37:B40"/>
    <mergeCell ref="C29:C32"/>
    <mergeCell ref="A29:A32"/>
    <mergeCell ref="J33:J36"/>
    <mergeCell ref="B49:B52"/>
    <mergeCell ref="L49:L52"/>
    <mergeCell ref="M49:M52"/>
    <mergeCell ref="E50:I50"/>
    <mergeCell ref="K21:K24"/>
    <mergeCell ref="K17:K20"/>
    <mergeCell ref="J17:J20"/>
    <mergeCell ref="E18:I18"/>
    <mergeCell ref="E22:I22"/>
    <mergeCell ref="E10:I10"/>
    <mergeCell ref="E51:I51"/>
    <mergeCell ref="E19:I19"/>
    <mergeCell ref="E23:I23"/>
    <mergeCell ref="B9:B12"/>
    <mergeCell ref="E15:I15"/>
    <mergeCell ref="AB60:AC60"/>
    <mergeCell ref="M17:M20"/>
    <mergeCell ref="S17:S20"/>
    <mergeCell ref="N18:R18"/>
    <mergeCell ref="L21:L24"/>
    <mergeCell ref="N23:R23"/>
    <mergeCell ref="S29:S32"/>
    <mergeCell ref="N30:R30"/>
    <mergeCell ref="N31:R31"/>
    <mergeCell ref="L33:L36"/>
    <mergeCell ref="T9:T12"/>
    <mergeCell ref="L13:L16"/>
    <mergeCell ref="M13:M16"/>
    <mergeCell ref="S13:S16"/>
    <mergeCell ref="N14:R14"/>
    <mergeCell ref="N38:R38"/>
    <mergeCell ref="N39:R39"/>
    <mergeCell ref="N50:R50"/>
    <mergeCell ref="E31:I31"/>
    <mergeCell ref="M25:M28"/>
    <mergeCell ref="E35:I35"/>
    <mergeCell ref="K49:K52"/>
    <mergeCell ref="S61:T61"/>
    <mergeCell ref="U61:W61"/>
    <mergeCell ref="X61:AA61"/>
    <mergeCell ref="AK61:AL61"/>
    <mergeCell ref="C60:E60"/>
    <mergeCell ref="F60:I60"/>
    <mergeCell ref="J60:K60"/>
    <mergeCell ref="L60:N60"/>
    <mergeCell ref="O60:R60"/>
    <mergeCell ref="S60:T60"/>
    <mergeCell ref="C61:E61"/>
    <mergeCell ref="F61:I61"/>
    <mergeCell ref="J61:K61"/>
    <mergeCell ref="L61:N61"/>
    <mergeCell ref="O61:R61"/>
    <mergeCell ref="X60:AA60"/>
    <mergeCell ref="U60:W60"/>
    <mergeCell ref="AB61:AC61"/>
    <mergeCell ref="AD61:AF61"/>
    <mergeCell ref="AK60:AL60"/>
    <mergeCell ref="AB63:AC63"/>
    <mergeCell ref="X62:AA62"/>
    <mergeCell ref="AB62:AC62"/>
    <mergeCell ref="X63:AA63"/>
    <mergeCell ref="AV60:AX60"/>
    <mergeCell ref="AY60:AZ60"/>
    <mergeCell ref="BA61:BB61"/>
    <mergeCell ref="BA62:BB62"/>
    <mergeCell ref="BI62:BJ62"/>
    <mergeCell ref="BE60:BF60"/>
    <mergeCell ref="BE61:BF61"/>
    <mergeCell ref="BE62:BF62"/>
    <mergeCell ref="BC60:BD60"/>
    <mergeCell ref="BG60:BH60"/>
    <mergeCell ref="AV62:AX62"/>
    <mergeCell ref="AY62:AZ62"/>
    <mergeCell ref="AV61:AX61"/>
    <mergeCell ref="AY61:AZ61"/>
    <mergeCell ref="AD60:AF60"/>
    <mergeCell ref="AG60:AJ60"/>
    <mergeCell ref="AG61:AJ61"/>
    <mergeCell ref="AP60:AS60"/>
    <mergeCell ref="AT60:AU60"/>
    <mergeCell ref="AM61:AO61"/>
    <mergeCell ref="C66:E66"/>
    <mergeCell ref="F66:I66"/>
    <mergeCell ref="J66:K66"/>
    <mergeCell ref="AB64:AC64"/>
    <mergeCell ref="AD64:AF64"/>
    <mergeCell ref="AG64:AJ64"/>
    <mergeCell ref="L68:N68"/>
    <mergeCell ref="AG68:AJ68"/>
    <mergeCell ref="AK68:AL68"/>
    <mergeCell ref="S66:T66"/>
    <mergeCell ref="O66:R66"/>
    <mergeCell ref="L66:N66"/>
    <mergeCell ref="AB66:AC66"/>
    <mergeCell ref="U66:W66"/>
    <mergeCell ref="C65:E65"/>
    <mergeCell ref="F65:I65"/>
    <mergeCell ref="O67:R67"/>
    <mergeCell ref="X66:AA66"/>
    <mergeCell ref="X64:AA64"/>
    <mergeCell ref="AD65:AF65"/>
    <mergeCell ref="AG65:AJ65"/>
    <mergeCell ref="AK65:AL65"/>
    <mergeCell ref="AB65:AC65"/>
    <mergeCell ref="X65:AA65"/>
    <mergeCell ref="F63:I63"/>
    <mergeCell ref="J63:K63"/>
    <mergeCell ref="O63:R63"/>
    <mergeCell ref="L63:N63"/>
    <mergeCell ref="A64:B64"/>
    <mergeCell ref="O62:R62"/>
    <mergeCell ref="L62:N62"/>
    <mergeCell ref="U62:W62"/>
    <mergeCell ref="C62:E62"/>
    <mergeCell ref="F62:I62"/>
    <mergeCell ref="J62:K62"/>
    <mergeCell ref="A66:B66"/>
    <mergeCell ref="BC61:BD61"/>
    <mergeCell ref="BC62:BD62"/>
    <mergeCell ref="K13:K16"/>
    <mergeCell ref="D21:D24"/>
    <mergeCell ref="J21:J24"/>
    <mergeCell ref="D13:D16"/>
    <mergeCell ref="J13:J16"/>
    <mergeCell ref="E14:I14"/>
    <mergeCell ref="M33:M36"/>
    <mergeCell ref="S33:S36"/>
    <mergeCell ref="N34:R34"/>
    <mergeCell ref="N35:R35"/>
    <mergeCell ref="M21:M24"/>
    <mergeCell ref="S21:S24"/>
    <mergeCell ref="N22:R22"/>
    <mergeCell ref="AE21:AE24"/>
    <mergeCell ref="AK21:AK24"/>
    <mergeCell ref="AL21:AL24"/>
    <mergeCell ref="BC65:BD65"/>
    <mergeCell ref="BC66:BD66"/>
    <mergeCell ref="N15:R15"/>
    <mergeCell ref="L17:L20"/>
    <mergeCell ref="A65:B65"/>
    <mergeCell ref="C33:C36"/>
    <mergeCell ref="A21:A24"/>
    <mergeCell ref="B21:B24"/>
    <mergeCell ref="K37:K40"/>
    <mergeCell ref="K33:K36"/>
    <mergeCell ref="E38:I38"/>
    <mergeCell ref="B54:AL55"/>
    <mergeCell ref="L65:N65"/>
    <mergeCell ref="C64:E64"/>
    <mergeCell ref="F64:I64"/>
    <mergeCell ref="J64:K64"/>
    <mergeCell ref="J65:K65"/>
    <mergeCell ref="S65:T65"/>
    <mergeCell ref="O65:R65"/>
    <mergeCell ref="A61:B61"/>
    <mergeCell ref="A62:B62"/>
    <mergeCell ref="A63:B63"/>
    <mergeCell ref="U64:W64"/>
    <mergeCell ref="S64:T64"/>
    <mergeCell ref="O64:R64"/>
    <mergeCell ref="L64:N64"/>
    <mergeCell ref="U63:W63"/>
    <mergeCell ref="S63:T63"/>
    <mergeCell ref="C63:E63"/>
    <mergeCell ref="AY69:AZ69"/>
    <mergeCell ref="U67:W67"/>
    <mergeCell ref="S67:T67"/>
    <mergeCell ref="AK64:AL64"/>
    <mergeCell ref="AD63:AF63"/>
    <mergeCell ref="AG63:AJ63"/>
    <mergeCell ref="AK63:AL63"/>
    <mergeCell ref="S62:T62"/>
    <mergeCell ref="AY68:AZ68"/>
    <mergeCell ref="AB68:AC68"/>
    <mergeCell ref="AD68:AF68"/>
    <mergeCell ref="AV68:AX68"/>
    <mergeCell ref="AD62:AF62"/>
    <mergeCell ref="AG69:AJ69"/>
    <mergeCell ref="AK69:AL69"/>
    <mergeCell ref="X68:AA68"/>
    <mergeCell ref="U68:W68"/>
    <mergeCell ref="S68:T68"/>
    <mergeCell ref="AV69:AX69"/>
    <mergeCell ref="AV63:AX63"/>
    <mergeCell ref="AV66:AX66"/>
    <mergeCell ref="AG62:AJ62"/>
    <mergeCell ref="AK62:AL62"/>
    <mergeCell ref="U65:W65"/>
    <mergeCell ref="BI66:BJ66"/>
    <mergeCell ref="AV64:AX64"/>
    <mergeCell ref="AY64:AZ64"/>
    <mergeCell ref="BI65:BJ65"/>
    <mergeCell ref="X67:AA67"/>
    <mergeCell ref="AB67:AC67"/>
    <mergeCell ref="AD67:AF67"/>
    <mergeCell ref="AG67:AJ67"/>
    <mergeCell ref="AK67:AL67"/>
    <mergeCell ref="AV67:AX67"/>
    <mergeCell ref="AV65:AX65"/>
    <mergeCell ref="AY65:AZ65"/>
    <mergeCell ref="AD66:AF66"/>
    <mergeCell ref="AG66:AJ66"/>
    <mergeCell ref="AK66:AL66"/>
    <mergeCell ref="AY66:AZ66"/>
    <mergeCell ref="AM64:AO64"/>
    <mergeCell ref="AP64:AS64"/>
    <mergeCell ref="AT64:AU64"/>
    <mergeCell ref="AM65:AO65"/>
    <mergeCell ref="AP65:AS65"/>
    <mergeCell ref="AT65:AU65"/>
    <mergeCell ref="AM66:AO66"/>
    <mergeCell ref="AP66:AS66"/>
    <mergeCell ref="BE10:BE13"/>
    <mergeCell ref="BF10:BF13"/>
    <mergeCell ref="BI60:BJ60"/>
    <mergeCell ref="BI61:BJ61"/>
    <mergeCell ref="BI69:BJ69"/>
    <mergeCell ref="BC64:BD64"/>
    <mergeCell ref="AY67:AZ67"/>
    <mergeCell ref="BA65:BB65"/>
    <mergeCell ref="BI64:BJ64"/>
    <mergeCell ref="AY63:AZ63"/>
    <mergeCell ref="BI63:BJ63"/>
    <mergeCell ref="BC63:BD63"/>
    <mergeCell ref="BA63:BB63"/>
    <mergeCell ref="BA64:BB64"/>
    <mergeCell ref="BA66:BB66"/>
    <mergeCell ref="BC67:BD67"/>
    <mergeCell ref="BC68:BD68"/>
    <mergeCell ref="BI68:BJ68"/>
    <mergeCell ref="BA68:BB68"/>
    <mergeCell ref="BI67:BJ67"/>
    <mergeCell ref="BE68:BF68"/>
    <mergeCell ref="BE69:BF69"/>
    <mergeCell ref="BG61:BH61"/>
    <mergeCell ref="BG62:BH62"/>
    <mergeCell ref="BG63:BH63"/>
    <mergeCell ref="BG64:BH64"/>
    <mergeCell ref="BG65:BH65"/>
    <mergeCell ref="BG66:BH66"/>
    <mergeCell ref="BG67:BH67"/>
    <mergeCell ref="BG68:BH68"/>
    <mergeCell ref="BG69:BH69"/>
    <mergeCell ref="BE63:BF63"/>
    <mergeCell ref="BE64:BF64"/>
    <mergeCell ref="BE65:BF65"/>
    <mergeCell ref="BE66:BF66"/>
    <mergeCell ref="BE67:BF67"/>
    <mergeCell ref="BA69:BB69"/>
    <mergeCell ref="BC69:BD69"/>
    <mergeCell ref="BA67:BB67"/>
    <mergeCell ref="A69:B69"/>
    <mergeCell ref="C69:E69"/>
    <mergeCell ref="F69:I69"/>
    <mergeCell ref="J69:K69"/>
    <mergeCell ref="L69:N69"/>
    <mergeCell ref="O69:R69"/>
    <mergeCell ref="A67:B67"/>
    <mergeCell ref="A68:B68"/>
    <mergeCell ref="C68:E68"/>
    <mergeCell ref="F68:I68"/>
    <mergeCell ref="J68:K68"/>
    <mergeCell ref="L67:N67"/>
    <mergeCell ref="C67:E67"/>
    <mergeCell ref="F67:I67"/>
    <mergeCell ref="J67:K67"/>
    <mergeCell ref="O68:R68"/>
    <mergeCell ref="S69:T69"/>
    <mergeCell ref="U69:W69"/>
    <mergeCell ref="X69:AA69"/>
    <mergeCell ref="AB69:AC69"/>
    <mergeCell ref="AD69:AF69"/>
    <mergeCell ref="A41:A44"/>
    <mergeCell ref="B41:B44"/>
    <mergeCell ref="C41:C44"/>
    <mergeCell ref="D41:D44"/>
    <mergeCell ref="J41:J44"/>
    <mergeCell ref="K41:K44"/>
    <mergeCell ref="L41:L44"/>
    <mergeCell ref="M41:M44"/>
    <mergeCell ref="S41:S44"/>
    <mergeCell ref="E42:I42"/>
    <mergeCell ref="N42:R42"/>
    <mergeCell ref="E43:I43"/>
    <mergeCell ref="N43:R43"/>
    <mergeCell ref="T41:T44"/>
    <mergeCell ref="U41:U44"/>
    <mergeCell ref="V41:V44"/>
    <mergeCell ref="AB41:AB44"/>
    <mergeCell ref="AC41:AC44"/>
    <mergeCell ref="AD41:AD44"/>
    <mergeCell ref="AE41:AE44"/>
    <mergeCell ref="AK41:AK44"/>
    <mergeCell ref="AL41:AL44"/>
    <mergeCell ref="W42:AA42"/>
    <mergeCell ref="AF42:AJ42"/>
    <mergeCell ref="W43:AA43"/>
    <mergeCell ref="AF43:AJ43"/>
  </mergeCells>
  <phoneticPr fontId="2"/>
  <printOptions horizontalCentered="1"/>
  <pageMargins left="0.39370078740157483" right="0.39370078740157483" top="0.98425196850393704" bottom="0.78740157480314965" header="0.31496062992125984" footer="0.31496062992125984"/>
  <pageSetup paperSize="9" scale="67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9"/>
  <sheetViews>
    <sheetView zoomScale="90" zoomScaleNormal="90" workbookViewId="0">
      <selection activeCell="AV8" sqref="AV8"/>
    </sheetView>
  </sheetViews>
  <sheetFormatPr defaultColWidth="9" defaultRowHeight="13.5" x14ac:dyDescent="0.15"/>
  <cols>
    <col min="1" max="1" width="10.125" style="50" customWidth="1"/>
    <col min="2" max="37" width="2.5" style="50" customWidth="1"/>
    <col min="38" max="45" width="4.75" style="50" customWidth="1"/>
    <col min="46" max="46" width="8" style="50" hidden="1" customWidth="1"/>
    <col min="47" max="16384" width="9" style="51"/>
  </cols>
  <sheetData>
    <row r="1" spans="1:46" s="43" customFormat="1" ht="9.75" thickBo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2" spans="1:46" s="45" customFormat="1" ht="24.75" customHeight="1" thickBot="1" x14ac:dyDescent="0.2">
      <c r="A2" s="44">
        <f>組み合わせ!A1</f>
        <v>2020</v>
      </c>
      <c r="B2" s="275" t="s">
        <v>95</v>
      </c>
      <c r="C2" s="275"/>
      <c r="D2" s="275"/>
      <c r="E2" s="275"/>
      <c r="F2" s="275"/>
      <c r="G2" s="275"/>
      <c r="H2" s="276"/>
      <c r="I2" s="276"/>
      <c r="J2" s="276"/>
      <c r="K2" s="276"/>
      <c r="L2" s="277" t="s">
        <v>105</v>
      </c>
      <c r="M2" s="278"/>
      <c r="N2" s="278"/>
      <c r="O2" s="279"/>
      <c r="P2" s="276" t="s">
        <v>106</v>
      </c>
      <c r="Q2" s="276"/>
      <c r="R2" s="276"/>
      <c r="S2" s="276"/>
      <c r="T2" s="283" t="s">
        <v>40</v>
      </c>
      <c r="U2" s="283"/>
      <c r="V2" s="283"/>
      <c r="W2" s="283"/>
      <c r="X2" s="276"/>
      <c r="Y2" s="276"/>
      <c r="Z2" s="284"/>
      <c r="AA2" s="277"/>
      <c r="AB2" s="278"/>
      <c r="AC2" s="279"/>
      <c r="AD2" s="269" t="s">
        <v>41</v>
      </c>
      <c r="AE2" s="269"/>
      <c r="AF2" s="269"/>
      <c r="AG2" s="269"/>
      <c r="AH2" s="269"/>
      <c r="AI2" s="269"/>
      <c r="AJ2" s="269"/>
      <c r="AK2" s="269"/>
      <c r="AL2" s="281" t="str">
        <f>組み合わせ!Z1</f>
        <v>北九州</v>
      </c>
      <c r="AM2" s="281"/>
      <c r="AN2" s="280" t="s">
        <v>51</v>
      </c>
      <c r="AO2" s="280"/>
      <c r="AP2" s="46" t="s">
        <v>98</v>
      </c>
      <c r="AQ2" s="285" t="s">
        <v>39</v>
      </c>
      <c r="AR2" s="285"/>
      <c r="AS2" s="285"/>
    </row>
    <row r="3" spans="1:46" s="43" customFormat="1" ht="16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7"/>
      <c r="AC3" s="47"/>
      <c r="AD3" s="42"/>
      <c r="AE3" s="47"/>
      <c r="AF3" s="47"/>
      <c r="AG3" s="47"/>
      <c r="AH3" s="42"/>
      <c r="AI3" s="47"/>
      <c r="AJ3" s="47"/>
      <c r="AK3" s="47"/>
      <c r="AL3" s="285" t="s">
        <v>46</v>
      </c>
      <c r="AM3" s="285"/>
      <c r="AN3" s="285"/>
      <c r="AO3" s="282" t="s">
        <v>94</v>
      </c>
      <c r="AP3" s="282"/>
      <c r="AQ3" s="282"/>
      <c r="AR3" s="282"/>
      <c r="AS3" s="282"/>
      <c r="AT3" s="42"/>
    </row>
    <row r="4" spans="1:46" x14ac:dyDescent="0.15">
      <c r="A4" s="48" t="s">
        <v>10</v>
      </c>
      <c r="B4" s="271" t="str">
        <f>IF(A5="","",A5)</f>
        <v>ひびき</v>
      </c>
      <c r="C4" s="272"/>
      <c r="D4" s="272"/>
      <c r="E4" s="273"/>
      <c r="F4" s="271" t="str">
        <f>IF(A6="","",A6)</f>
        <v>深町</v>
      </c>
      <c r="G4" s="272"/>
      <c r="H4" s="272"/>
      <c r="I4" s="273"/>
      <c r="J4" s="270" t="str">
        <f>IF(A7="","",A7)</f>
        <v>西門司</v>
      </c>
      <c r="K4" s="270"/>
      <c r="L4" s="270"/>
      <c r="M4" s="270"/>
      <c r="N4" s="270" t="str">
        <f>IF($A8="","",$A8)</f>
        <v>皿倉</v>
      </c>
      <c r="O4" s="270"/>
      <c r="P4" s="270"/>
      <c r="Q4" s="270"/>
      <c r="R4" s="270" t="str">
        <f>IF($A9="","",$A9)</f>
        <v>ＩＢＵＫＩ　Ｃ</v>
      </c>
      <c r="S4" s="270"/>
      <c r="T4" s="270"/>
      <c r="U4" s="270"/>
      <c r="V4" s="270" t="str">
        <f>IF($A10="","",$A10)</f>
        <v/>
      </c>
      <c r="W4" s="270"/>
      <c r="X4" s="270"/>
      <c r="Y4" s="270"/>
      <c r="Z4" s="270" t="str">
        <f>IF($A11="","",$A11)</f>
        <v/>
      </c>
      <c r="AA4" s="270"/>
      <c r="AB4" s="270"/>
      <c r="AC4" s="270"/>
      <c r="AD4" s="270" t="str">
        <f>IF($A12="","",$A12)</f>
        <v/>
      </c>
      <c r="AE4" s="270"/>
      <c r="AF4" s="270"/>
      <c r="AG4" s="270"/>
      <c r="AH4" s="270"/>
      <c r="AI4" s="270"/>
      <c r="AJ4" s="270"/>
      <c r="AK4" s="270"/>
      <c r="AL4" s="49" t="s">
        <v>11</v>
      </c>
      <c r="AM4" s="49" t="s">
        <v>12</v>
      </c>
      <c r="AN4" s="49" t="s">
        <v>13</v>
      </c>
      <c r="AO4" s="49" t="s">
        <v>14</v>
      </c>
      <c r="AP4" s="49" t="s">
        <v>15</v>
      </c>
      <c r="AQ4" s="49" t="s">
        <v>16</v>
      </c>
      <c r="AR4" s="49" t="s">
        <v>17</v>
      </c>
      <c r="AS4" s="49" t="s">
        <v>20</v>
      </c>
    </row>
    <row r="5" spans="1:46" ht="37.5" customHeight="1" x14ac:dyDescent="0.15">
      <c r="A5" s="52" t="s">
        <v>100</v>
      </c>
      <c r="B5" s="286" t="s">
        <v>18</v>
      </c>
      <c r="C5" s="286"/>
      <c r="D5" s="286"/>
      <c r="E5" s="286"/>
      <c r="F5" s="17"/>
      <c r="G5" s="21"/>
      <c r="H5" s="19" t="s">
        <v>1</v>
      </c>
      <c r="I5" s="20"/>
      <c r="J5" s="17"/>
      <c r="K5" s="18"/>
      <c r="L5" s="19" t="s">
        <v>1</v>
      </c>
      <c r="M5" s="20"/>
      <c r="N5" s="17"/>
      <c r="O5" s="18"/>
      <c r="P5" s="19" t="s">
        <v>1</v>
      </c>
      <c r="Q5" s="20"/>
      <c r="R5" s="17"/>
      <c r="S5" s="18"/>
      <c r="T5" s="19" t="s">
        <v>1</v>
      </c>
      <c r="U5" s="20"/>
      <c r="V5" s="17"/>
      <c r="W5" s="18"/>
      <c r="X5" s="19" t="s">
        <v>1</v>
      </c>
      <c r="Y5" s="20"/>
      <c r="Z5" s="40"/>
      <c r="AA5" s="18"/>
      <c r="AB5" s="19"/>
      <c r="AC5" s="20"/>
      <c r="AD5" s="40"/>
      <c r="AE5" s="18"/>
      <c r="AF5" s="19"/>
      <c r="AG5" s="20"/>
      <c r="AH5" s="40" t="str">
        <f t="shared" ref="AH5:AH12" si="0">IF(AI5="","",IF(AI5-AK5&gt;0,"○",IF(AI5-AK5&lt;0,"●",IF(AI5-AK5=0,"△","?"))))</f>
        <v/>
      </c>
      <c r="AI5" s="18"/>
      <c r="AJ5" s="19"/>
      <c r="AK5" s="20"/>
      <c r="AL5" s="56">
        <f>IF(A5="","",COUNTIF($B5:$AK5,"○"))</f>
        <v>0</v>
      </c>
      <c r="AM5" s="59">
        <f>IF(A5="","",COUNTIF($B5:$AK5,"△"))</f>
        <v>0</v>
      </c>
      <c r="AN5" s="59">
        <f>IF(A5="","",COUNTIF($B5:$AK5,"●"))</f>
        <v>0</v>
      </c>
      <c r="AO5" s="59">
        <f>IF(A5="","",((COUNTIF($B5:$AK5,"○")*3)+(COUNTIF($B5:$AK5,"△"))))</f>
        <v>0</v>
      </c>
      <c r="AP5" s="59">
        <f>IF(A5="","",SUM(C5,G5,K5,O5,S5,W5,AA5,AE5,AI5))</f>
        <v>0</v>
      </c>
      <c r="AQ5" s="59">
        <f>IF(A5="","",SUM(E5,I5,M5,Q5,U5,Y5,AC5,AG5,AK5))</f>
        <v>0</v>
      </c>
      <c r="AR5" s="59">
        <f>IF(A5="","",AP5-AQ5)</f>
        <v>0</v>
      </c>
      <c r="AS5" s="53">
        <f>IF(A5="","",RANK(AO5,$AO$5:$AO$12))</f>
        <v>1</v>
      </c>
      <c r="AT5" s="54">
        <f t="shared" ref="AT5:AT13" si="1">IF(A5="","",AO5*100000+(100+AR5)*100+AP5)</f>
        <v>10000</v>
      </c>
    </row>
    <row r="6" spans="1:46" ht="37.5" customHeight="1" x14ac:dyDescent="0.15">
      <c r="A6" s="55" t="s">
        <v>101</v>
      </c>
      <c r="B6" s="12"/>
      <c r="C6" s="13"/>
      <c r="D6" s="13" t="s">
        <v>1</v>
      </c>
      <c r="E6" s="14"/>
      <c r="F6" s="268" t="s">
        <v>18</v>
      </c>
      <c r="G6" s="268"/>
      <c r="H6" s="268"/>
      <c r="I6" s="268"/>
      <c r="J6" s="40"/>
      <c r="K6" s="11"/>
      <c r="L6" s="41" t="s">
        <v>1</v>
      </c>
      <c r="M6" s="10"/>
      <c r="N6" s="40"/>
      <c r="O6" s="11"/>
      <c r="P6" s="41" t="s">
        <v>1</v>
      </c>
      <c r="Q6" s="10"/>
      <c r="R6" s="40"/>
      <c r="S6" s="11"/>
      <c r="T6" s="41" t="s">
        <v>1</v>
      </c>
      <c r="U6" s="10"/>
      <c r="V6" s="40"/>
      <c r="W6" s="11"/>
      <c r="X6" s="41"/>
      <c r="Y6" s="10"/>
      <c r="Z6" s="40"/>
      <c r="AA6" s="11"/>
      <c r="AB6" s="41"/>
      <c r="AC6" s="10"/>
      <c r="AD6" s="40"/>
      <c r="AE6" s="11"/>
      <c r="AF6" s="41" t="s">
        <v>1</v>
      </c>
      <c r="AG6" s="10"/>
      <c r="AH6" s="40" t="str">
        <f t="shared" si="0"/>
        <v/>
      </c>
      <c r="AI6" s="11"/>
      <c r="AJ6" s="41" t="s">
        <v>1</v>
      </c>
      <c r="AK6" s="10"/>
      <c r="AL6" s="56">
        <f t="shared" ref="AL6:AL13" si="2">IF(A6="","",COUNTIF($B6:$AK6,"○"))</f>
        <v>0</v>
      </c>
      <c r="AM6" s="59">
        <f t="shared" ref="AM6:AM13" si="3">IF(A6="","",COUNTIF($B6:$AK6,"△"))</f>
        <v>0</v>
      </c>
      <c r="AN6" s="59">
        <f t="shared" ref="AN6:AN13" si="4">IF(A6="","",COUNTIF($B6:$AK6,"●"))</f>
        <v>0</v>
      </c>
      <c r="AO6" s="59">
        <f t="shared" ref="AO6:AO13" si="5">IF(A6="","",((COUNTIF($B6:$AK6,"○")*3)+(COUNTIF($B6:$AK6,"△"))))</f>
        <v>0</v>
      </c>
      <c r="AP6" s="59">
        <f t="shared" ref="AP6:AP12" si="6">IF(A6="","",SUM(C6,G6,K6,O6,S6,W6,AA6,AE6,AI6))</f>
        <v>0</v>
      </c>
      <c r="AQ6" s="59">
        <f t="shared" ref="AQ6:AQ13" si="7">IF(A6="","",SUM(E6,I6,M6,Q6,U6,Y6,AC6,AG6,AK6))</f>
        <v>0</v>
      </c>
      <c r="AR6" s="59">
        <f t="shared" ref="AR6:AR13" si="8">IF(A6="","",AP6-AQ6)</f>
        <v>0</v>
      </c>
      <c r="AS6" s="53">
        <f t="shared" ref="AS6:AS12" si="9">IF(A6="","",RANK(AO6,$AO$5:$AO$12))</f>
        <v>1</v>
      </c>
      <c r="AT6" s="54">
        <f t="shared" si="1"/>
        <v>10000</v>
      </c>
    </row>
    <row r="7" spans="1:46" ht="37.5" customHeight="1" x14ac:dyDescent="0.15">
      <c r="A7" s="55" t="s">
        <v>102</v>
      </c>
      <c r="B7" s="12"/>
      <c r="C7" s="13"/>
      <c r="D7" s="13" t="s">
        <v>1</v>
      </c>
      <c r="E7" s="14"/>
      <c r="F7" s="40"/>
      <c r="G7" s="41"/>
      <c r="H7" s="41" t="s">
        <v>1</v>
      </c>
      <c r="I7" s="39"/>
      <c r="J7" s="268" t="s">
        <v>18</v>
      </c>
      <c r="K7" s="268"/>
      <c r="L7" s="268"/>
      <c r="M7" s="268"/>
      <c r="N7" s="40"/>
      <c r="O7" s="11"/>
      <c r="P7" s="41" t="s">
        <v>1</v>
      </c>
      <c r="Q7" s="10"/>
      <c r="R7" s="40"/>
      <c r="S7" s="11"/>
      <c r="T7" s="41" t="s">
        <v>1</v>
      </c>
      <c r="U7" s="10"/>
      <c r="V7" s="40"/>
      <c r="W7" s="11"/>
      <c r="X7" s="41"/>
      <c r="Y7" s="10"/>
      <c r="Z7" s="40"/>
      <c r="AA7" s="11"/>
      <c r="AB7" s="41"/>
      <c r="AC7" s="10"/>
      <c r="AD7" s="40"/>
      <c r="AE7" s="11"/>
      <c r="AF7" s="41" t="s">
        <v>1</v>
      </c>
      <c r="AG7" s="10"/>
      <c r="AH7" s="40" t="str">
        <f t="shared" si="0"/>
        <v/>
      </c>
      <c r="AI7" s="11"/>
      <c r="AJ7" s="41" t="s">
        <v>1</v>
      </c>
      <c r="AK7" s="10"/>
      <c r="AL7" s="56">
        <f t="shared" si="2"/>
        <v>0</v>
      </c>
      <c r="AM7" s="59">
        <f t="shared" si="3"/>
        <v>0</v>
      </c>
      <c r="AN7" s="59">
        <f t="shared" si="4"/>
        <v>0</v>
      </c>
      <c r="AO7" s="59">
        <f t="shared" si="5"/>
        <v>0</v>
      </c>
      <c r="AP7" s="59">
        <f t="shared" si="6"/>
        <v>0</v>
      </c>
      <c r="AQ7" s="59">
        <f t="shared" si="7"/>
        <v>0</v>
      </c>
      <c r="AR7" s="59">
        <f t="shared" si="8"/>
        <v>0</v>
      </c>
      <c r="AS7" s="53">
        <f t="shared" si="9"/>
        <v>1</v>
      </c>
      <c r="AT7" s="54">
        <f t="shared" si="1"/>
        <v>10000</v>
      </c>
    </row>
    <row r="8" spans="1:46" ht="37.5" customHeight="1" x14ac:dyDescent="0.15">
      <c r="A8" s="55" t="s">
        <v>103</v>
      </c>
      <c r="B8" s="12"/>
      <c r="C8" s="13"/>
      <c r="D8" s="13" t="s">
        <v>1</v>
      </c>
      <c r="E8" s="14"/>
      <c r="F8" s="40"/>
      <c r="G8" s="41"/>
      <c r="H8" s="41" t="s">
        <v>1</v>
      </c>
      <c r="I8" s="39"/>
      <c r="J8" s="40"/>
      <c r="K8" s="41"/>
      <c r="L8" s="41" t="s">
        <v>1</v>
      </c>
      <c r="M8" s="39"/>
      <c r="N8" s="268" t="s">
        <v>18</v>
      </c>
      <c r="O8" s="268"/>
      <c r="P8" s="268"/>
      <c r="Q8" s="268"/>
      <c r="R8" s="40"/>
      <c r="S8" s="11"/>
      <c r="T8" s="41" t="s">
        <v>1</v>
      </c>
      <c r="U8" s="10"/>
      <c r="V8" s="40"/>
      <c r="W8" s="11"/>
      <c r="X8" s="41"/>
      <c r="Y8" s="10"/>
      <c r="Z8" s="40"/>
      <c r="AA8" s="11"/>
      <c r="AB8" s="41"/>
      <c r="AC8" s="10"/>
      <c r="AD8" s="40"/>
      <c r="AE8" s="11"/>
      <c r="AF8" s="41" t="s">
        <v>1</v>
      </c>
      <c r="AG8" s="10"/>
      <c r="AH8" s="40" t="str">
        <f t="shared" si="0"/>
        <v/>
      </c>
      <c r="AI8" s="11"/>
      <c r="AJ8" s="41" t="s">
        <v>1</v>
      </c>
      <c r="AK8" s="10"/>
      <c r="AL8" s="56">
        <f t="shared" si="2"/>
        <v>0</v>
      </c>
      <c r="AM8" s="59">
        <f t="shared" si="3"/>
        <v>0</v>
      </c>
      <c r="AN8" s="59">
        <f t="shared" si="4"/>
        <v>0</v>
      </c>
      <c r="AO8" s="59">
        <f t="shared" si="5"/>
        <v>0</v>
      </c>
      <c r="AP8" s="59">
        <f t="shared" si="6"/>
        <v>0</v>
      </c>
      <c r="AQ8" s="59">
        <f t="shared" si="7"/>
        <v>0</v>
      </c>
      <c r="AR8" s="59">
        <f t="shared" si="8"/>
        <v>0</v>
      </c>
      <c r="AS8" s="53">
        <f t="shared" si="9"/>
        <v>1</v>
      </c>
      <c r="AT8" s="54">
        <f t="shared" si="1"/>
        <v>10000</v>
      </c>
    </row>
    <row r="9" spans="1:46" ht="37.5" customHeight="1" x14ac:dyDescent="0.15">
      <c r="A9" s="55" t="s">
        <v>104</v>
      </c>
      <c r="B9" s="12"/>
      <c r="C9" s="13"/>
      <c r="D9" s="13" t="s">
        <v>1</v>
      </c>
      <c r="E9" s="14"/>
      <c r="F9" s="40"/>
      <c r="G9" s="41"/>
      <c r="H9" s="41" t="s">
        <v>1</v>
      </c>
      <c r="I9" s="39"/>
      <c r="J9" s="40"/>
      <c r="K9" s="41"/>
      <c r="L9" s="41" t="s">
        <v>1</v>
      </c>
      <c r="M9" s="39"/>
      <c r="N9" s="40"/>
      <c r="O9" s="41"/>
      <c r="P9" s="41" t="s">
        <v>1</v>
      </c>
      <c r="Q9" s="39"/>
      <c r="R9" s="268" t="s">
        <v>18</v>
      </c>
      <c r="S9" s="268"/>
      <c r="T9" s="268"/>
      <c r="U9" s="268"/>
      <c r="V9" s="40"/>
      <c r="W9" s="11"/>
      <c r="X9" s="41"/>
      <c r="Y9" s="10"/>
      <c r="Z9" s="40"/>
      <c r="AA9" s="11"/>
      <c r="AB9" s="41"/>
      <c r="AC9" s="10"/>
      <c r="AD9" s="40"/>
      <c r="AE9" s="11"/>
      <c r="AF9" s="41" t="s">
        <v>1</v>
      </c>
      <c r="AG9" s="10"/>
      <c r="AH9" s="40" t="str">
        <f t="shared" si="0"/>
        <v/>
      </c>
      <c r="AI9" s="11"/>
      <c r="AJ9" s="41" t="s">
        <v>1</v>
      </c>
      <c r="AK9" s="10"/>
      <c r="AL9" s="56">
        <f t="shared" si="2"/>
        <v>0</v>
      </c>
      <c r="AM9" s="59">
        <f t="shared" si="3"/>
        <v>0</v>
      </c>
      <c r="AN9" s="59">
        <f t="shared" si="4"/>
        <v>0</v>
      </c>
      <c r="AO9" s="59">
        <f t="shared" si="5"/>
        <v>0</v>
      </c>
      <c r="AP9" s="59">
        <f t="shared" si="6"/>
        <v>0</v>
      </c>
      <c r="AQ9" s="59">
        <f t="shared" si="7"/>
        <v>0</v>
      </c>
      <c r="AR9" s="59">
        <f t="shared" si="8"/>
        <v>0</v>
      </c>
      <c r="AS9" s="53">
        <f t="shared" si="9"/>
        <v>1</v>
      </c>
      <c r="AT9" s="54">
        <f t="shared" si="1"/>
        <v>10000</v>
      </c>
    </row>
    <row r="10" spans="1:46" ht="37.5" customHeight="1" x14ac:dyDescent="0.15">
      <c r="A10" s="55"/>
      <c r="B10" s="12"/>
      <c r="C10" s="13"/>
      <c r="D10" s="13" t="s">
        <v>1</v>
      </c>
      <c r="E10" s="14"/>
      <c r="F10" s="40"/>
      <c r="G10" s="41"/>
      <c r="H10" s="41" t="s">
        <v>1</v>
      </c>
      <c r="I10" s="39"/>
      <c r="J10" s="40"/>
      <c r="K10" s="41"/>
      <c r="L10" s="41" t="s">
        <v>1</v>
      </c>
      <c r="M10" s="39"/>
      <c r="N10" s="40"/>
      <c r="O10" s="41"/>
      <c r="P10" s="41" t="s">
        <v>1</v>
      </c>
      <c r="Q10" s="39"/>
      <c r="R10" s="40"/>
      <c r="S10" s="41" t="str">
        <f>IF(W$9="","",Y$9)</f>
        <v/>
      </c>
      <c r="T10" s="41" t="s">
        <v>1</v>
      </c>
      <c r="U10" s="39" t="str">
        <f>IF(Y$9="","",W$9)</f>
        <v/>
      </c>
      <c r="V10" s="268"/>
      <c r="W10" s="268"/>
      <c r="X10" s="268"/>
      <c r="Y10" s="268"/>
      <c r="Z10" s="40"/>
      <c r="AA10" s="11"/>
      <c r="AB10" s="41"/>
      <c r="AC10" s="10"/>
      <c r="AD10" s="40"/>
      <c r="AE10" s="11"/>
      <c r="AF10" s="41" t="s">
        <v>1</v>
      </c>
      <c r="AG10" s="10"/>
      <c r="AH10" s="40" t="str">
        <f t="shared" si="0"/>
        <v/>
      </c>
      <c r="AI10" s="11"/>
      <c r="AJ10" s="41" t="s">
        <v>1</v>
      </c>
      <c r="AK10" s="10"/>
      <c r="AL10" s="56" t="str">
        <f t="shared" si="2"/>
        <v/>
      </c>
      <c r="AM10" s="59" t="str">
        <f t="shared" si="3"/>
        <v/>
      </c>
      <c r="AN10" s="59" t="str">
        <f t="shared" si="4"/>
        <v/>
      </c>
      <c r="AO10" s="59" t="str">
        <f t="shared" si="5"/>
        <v/>
      </c>
      <c r="AP10" s="59" t="str">
        <f t="shared" si="6"/>
        <v/>
      </c>
      <c r="AQ10" s="59" t="str">
        <f t="shared" si="7"/>
        <v/>
      </c>
      <c r="AR10" s="59" t="str">
        <f t="shared" si="8"/>
        <v/>
      </c>
      <c r="AS10" s="53" t="str">
        <f t="shared" si="9"/>
        <v/>
      </c>
      <c r="AT10" s="54" t="str">
        <f t="shared" si="1"/>
        <v/>
      </c>
    </row>
    <row r="11" spans="1:46" ht="37.5" customHeight="1" x14ac:dyDescent="0.15">
      <c r="A11" s="55"/>
      <c r="B11" s="12"/>
      <c r="C11" s="13"/>
      <c r="D11" s="13" t="s">
        <v>1</v>
      </c>
      <c r="E11" s="14"/>
      <c r="F11" s="40"/>
      <c r="G11" s="41"/>
      <c r="H11" s="41" t="s">
        <v>1</v>
      </c>
      <c r="I11" s="39"/>
      <c r="J11" s="40"/>
      <c r="K11" s="41"/>
      <c r="L11" s="41" t="s">
        <v>1</v>
      </c>
      <c r="M11" s="39"/>
      <c r="N11" s="40"/>
      <c r="O11" s="41"/>
      <c r="P11" s="41" t="s">
        <v>1</v>
      </c>
      <c r="Q11" s="39"/>
      <c r="R11" s="40"/>
      <c r="S11" s="41" t="str">
        <f>IF(AA$9="","",AC$9)</f>
        <v/>
      </c>
      <c r="T11" s="41" t="s">
        <v>1</v>
      </c>
      <c r="U11" s="39" t="str">
        <f>IF(AC$9="","",AA$9)</f>
        <v/>
      </c>
      <c r="V11" s="12"/>
      <c r="W11" s="13"/>
      <c r="X11" s="13"/>
      <c r="Y11" s="14"/>
      <c r="Z11" s="268"/>
      <c r="AA11" s="268"/>
      <c r="AB11" s="268"/>
      <c r="AC11" s="268"/>
      <c r="AD11" s="40"/>
      <c r="AE11" s="11"/>
      <c r="AF11" s="41" t="s">
        <v>1</v>
      </c>
      <c r="AG11" s="10"/>
      <c r="AH11" s="40" t="str">
        <f t="shared" si="0"/>
        <v/>
      </c>
      <c r="AI11" s="11"/>
      <c r="AJ11" s="41" t="s">
        <v>1</v>
      </c>
      <c r="AK11" s="10"/>
      <c r="AL11" s="56" t="str">
        <f t="shared" si="2"/>
        <v/>
      </c>
      <c r="AM11" s="59" t="str">
        <f t="shared" si="3"/>
        <v/>
      </c>
      <c r="AN11" s="59" t="str">
        <f t="shared" si="4"/>
        <v/>
      </c>
      <c r="AO11" s="59" t="str">
        <f t="shared" si="5"/>
        <v/>
      </c>
      <c r="AP11" s="59" t="str">
        <f t="shared" si="6"/>
        <v/>
      </c>
      <c r="AQ11" s="59" t="str">
        <f t="shared" si="7"/>
        <v/>
      </c>
      <c r="AR11" s="59" t="str">
        <f t="shared" si="8"/>
        <v/>
      </c>
      <c r="AS11" s="53" t="str">
        <f t="shared" si="9"/>
        <v/>
      </c>
      <c r="AT11" s="54" t="str">
        <f t="shared" si="1"/>
        <v/>
      </c>
    </row>
    <row r="12" spans="1:46" ht="37.5" customHeight="1" x14ac:dyDescent="0.15">
      <c r="A12" s="55"/>
      <c r="B12" s="12"/>
      <c r="C12" s="13"/>
      <c r="D12" s="13" t="s">
        <v>1</v>
      </c>
      <c r="E12" s="14"/>
      <c r="F12" s="40"/>
      <c r="G12" s="41"/>
      <c r="H12" s="41" t="s">
        <v>1</v>
      </c>
      <c r="I12" s="39"/>
      <c r="J12" s="40"/>
      <c r="K12" s="41"/>
      <c r="L12" s="41" t="s">
        <v>1</v>
      </c>
      <c r="M12" s="39"/>
      <c r="N12" s="40"/>
      <c r="O12" s="41"/>
      <c r="P12" s="41" t="s">
        <v>1</v>
      </c>
      <c r="Q12" s="39"/>
      <c r="R12" s="40"/>
      <c r="S12" s="41" t="str">
        <f>IF(AE$9="","",AG$9)</f>
        <v/>
      </c>
      <c r="T12" s="41" t="s">
        <v>1</v>
      </c>
      <c r="U12" s="39" t="str">
        <f>IF(AG$9="","",AE$9)</f>
        <v/>
      </c>
      <c r="V12" s="12"/>
      <c r="W12" s="13" t="str">
        <f>IF(AE$10="","",AG$10)</f>
        <v/>
      </c>
      <c r="X12" s="13" t="s">
        <v>1</v>
      </c>
      <c r="Y12" s="14" t="str">
        <f>IF(AG$10="","",AE$10)</f>
        <v/>
      </c>
      <c r="Z12" s="40"/>
      <c r="AA12" s="41" t="str">
        <f>IF(AE$11="","",AG$11)</f>
        <v/>
      </c>
      <c r="AB12" s="41" t="s">
        <v>1</v>
      </c>
      <c r="AC12" s="39" t="str">
        <f>IF(AG$11="","",AE$11)</f>
        <v/>
      </c>
      <c r="AD12" s="268" t="s">
        <v>18</v>
      </c>
      <c r="AE12" s="268"/>
      <c r="AF12" s="268"/>
      <c r="AG12" s="268"/>
      <c r="AH12" s="40" t="str">
        <f t="shared" si="0"/>
        <v/>
      </c>
      <c r="AI12" s="11"/>
      <c r="AJ12" s="41" t="s">
        <v>1</v>
      </c>
      <c r="AK12" s="10"/>
      <c r="AL12" s="56" t="str">
        <f t="shared" si="2"/>
        <v/>
      </c>
      <c r="AM12" s="59" t="str">
        <f t="shared" si="3"/>
        <v/>
      </c>
      <c r="AN12" s="59" t="str">
        <f t="shared" si="4"/>
        <v/>
      </c>
      <c r="AO12" s="59" t="str">
        <f t="shared" si="5"/>
        <v/>
      </c>
      <c r="AP12" s="59" t="str">
        <f t="shared" si="6"/>
        <v/>
      </c>
      <c r="AQ12" s="59" t="str">
        <f t="shared" si="7"/>
        <v/>
      </c>
      <c r="AR12" s="59" t="str">
        <f t="shared" si="8"/>
        <v/>
      </c>
      <c r="AS12" s="53" t="str">
        <f t="shared" si="9"/>
        <v/>
      </c>
      <c r="AT12" s="54" t="str">
        <f t="shared" si="1"/>
        <v/>
      </c>
    </row>
    <row r="13" spans="1:46" ht="37.5" hidden="1" customHeight="1" x14ac:dyDescent="0.15">
      <c r="A13" s="55">
        <f>組み合わせ!BF10</f>
        <v>0</v>
      </c>
      <c r="B13" s="12" t="str">
        <f t="shared" ref="B13" si="10">IF(C13="","",IF(C13-E13&gt;0,"○",IF(C13-E13&lt;0,"●",IF(C13-E13=0,"△","?"))))</f>
        <v/>
      </c>
      <c r="C13" s="13" t="str">
        <f>IF(AK$5="","",AK$5)</f>
        <v/>
      </c>
      <c r="D13" s="13" t="s">
        <v>1</v>
      </c>
      <c r="E13" s="14" t="str">
        <f>IF(AI$5="","",AI$5)</f>
        <v/>
      </c>
      <c r="F13" s="40" t="str">
        <f t="shared" ref="F13" si="11">IF(G13="","",IF(G13-I13&gt;0,"○",IF(G13-I13&lt;0,"●",IF(G13-I13=0,"△","?"))))</f>
        <v/>
      </c>
      <c r="G13" s="41" t="str">
        <f>IF(AK$6="","",AK$6)</f>
        <v/>
      </c>
      <c r="H13" s="41" t="s">
        <v>1</v>
      </c>
      <c r="I13" s="39" t="str">
        <f>IF(AI$6="","",AI$6)</f>
        <v/>
      </c>
      <c r="J13" s="40" t="str">
        <f t="shared" ref="J13" si="12">IF(K13="","",IF(K13-M13&gt;0,"○",IF(K13-M13&lt;0,"●",IF(K13-M13=0,"△","?"))))</f>
        <v/>
      </c>
      <c r="K13" s="41" t="str">
        <f>IF(AK$7="","",AK$7)</f>
        <v/>
      </c>
      <c r="L13" s="41" t="s">
        <v>1</v>
      </c>
      <c r="M13" s="39" t="str">
        <f>IF(AI$7="","",AI$7)</f>
        <v/>
      </c>
      <c r="N13" s="40" t="str">
        <f t="shared" ref="N13" si="13">IF(O13="","",IF(O13-Q13&gt;0,"○",IF(O13-Q13&lt;0,"●",IF(O13-Q13=0,"△","?"))))</f>
        <v/>
      </c>
      <c r="O13" s="41" t="str">
        <f>IF(AK$8="","",AK$8)</f>
        <v/>
      </c>
      <c r="P13" s="41" t="s">
        <v>1</v>
      </c>
      <c r="Q13" s="39" t="str">
        <f>IF(AI$8="","",AI$8)</f>
        <v/>
      </c>
      <c r="R13" s="40" t="str">
        <f t="shared" ref="R13" si="14">IF(S13="","",IF(S13-U13&gt;0,"○",IF(S13-U13&lt;0,"●",IF(S13-U13=0,"△","?"))))</f>
        <v/>
      </c>
      <c r="S13" s="41" t="str">
        <f>IF(AK$9="","",AK$9)</f>
        <v/>
      </c>
      <c r="T13" s="41" t="s">
        <v>1</v>
      </c>
      <c r="U13" s="39" t="str">
        <f>IF(AI$9="","",AI$9)</f>
        <v/>
      </c>
      <c r="V13" s="12" t="str">
        <f t="shared" ref="V13" si="15">IF(W13="","",IF(W13-Y13&gt;0,"○",IF(W13-Y13&lt;0,"●",IF(W13-Y13=0,"△","?"))))</f>
        <v/>
      </c>
      <c r="W13" s="13" t="str">
        <f>IF(AK$10="","",AK$10)</f>
        <v/>
      </c>
      <c r="X13" s="13" t="s">
        <v>1</v>
      </c>
      <c r="Y13" s="14" t="str">
        <f>IF(AI$10="","",AI$10)</f>
        <v/>
      </c>
      <c r="Z13" s="40" t="str">
        <f t="shared" ref="Z13" si="16">IF(AA13="","",IF(AA13-AC13&gt;0,"○",IF(AA13-AC13&lt;0,"●",IF(AA13-AC13=0,"△","?"))))</f>
        <v/>
      </c>
      <c r="AA13" s="41" t="str">
        <f>IF(AK11="","",AK11)</f>
        <v/>
      </c>
      <c r="AB13" s="41" t="s">
        <v>1</v>
      </c>
      <c r="AC13" s="39" t="str">
        <f>IF(AI$11="","",AI$11)</f>
        <v/>
      </c>
      <c r="AD13" s="40" t="str">
        <f>IF(AE13="","",IF(AE13-AG13&gt;0,"○",IF(AE13-AG13&lt;0,"●",IF(AE13-AG13=0,"△","?"))))</f>
        <v/>
      </c>
      <c r="AE13" s="41" t="str">
        <f>IF(AK$12="","",AK$12)</f>
        <v/>
      </c>
      <c r="AF13" s="41" t="s">
        <v>1</v>
      </c>
      <c r="AG13" s="39" t="str">
        <f>IF(AI$12="","",AI$12)</f>
        <v/>
      </c>
      <c r="AH13" s="268" t="s">
        <v>18</v>
      </c>
      <c r="AI13" s="268"/>
      <c r="AJ13" s="268"/>
      <c r="AK13" s="268"/>
      <c r="AL13" s="56">
        <f t="shared" si="2"/>
        <v>0</v>
      </c>
      <c r="AM13" s="59">
        <f t="shared" si="3"/>
        <v>0</v>
      </c>
      <c r="AN13" s="59">
        <f t="shared" si="4"/>
        <v>0</v>
      </c>
      <c r="AO13" s="59">
        <f t="shared" si="5"/>
        <v>0</v>
      </c>
      <c r="AP13" s="59">
        <f>IF(A13="","",SUM(C13,G13,K13,O13,S13,W13,AA13,AE13,AI13))</f>
        <v>0</v>
      </c>
      <c r="AQ13" s="59">
        <f t="shared" si="7"/>
        <v>0</v>
      </c>
      <c r="AR13" s="59">
        <f t="shared" si="8"/>
        <v>0</v>
      </c>
      <c r="AS13" s="53">
        <f>IF(A13="","",RANK(AO13,$AO$5:$AO$13))</f>
        <v>1</v>
      </c>
      <c r="AT13" s="54">
        <f t="shared" si="1"/>
        <v>10000</v>
      </c>
    </row>
    <row r="14" spans="1:46" ht="37.5" customHeight="1" x14ac:dyDescent="0.15">
      <c r="A14" s="62"/>
      <c r="B14" s="60"/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0"/>
      <c r="W14" s="60"/>
      <c r="X14" s="60"/>
      <c r="Y14" s="60"/>
      <c r="Z14" s="287" t="s">
        <v>61</v>
      </c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54"/>
    </row>
    <row r="15" spans="1:46" ht="37.5" customHeight="1" x14ac:dyDescent="0.15">
      <c r="A15" s="292" t="s">
        <v>62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54"/>
    </row>
    <row r="17" spans="1:45" x14ac:dyDescent="0.15">
      <c r="A17" s="57"/>
      <c r="B17" s="288" t="s">
        <v>48</v>
      </c>
      <c r="C17" s="289"/>
      <c r="D17" s="289"/>
      <c r="E17" s="289"/>
      <c r="F17" s="289"/>
      <c r="G17" s="289"/>
      <c r="H17" s="289"/>
      <c r="I17" s="289"/>
      <c r="J17" s="274" t="s">
        <v>58</v>
      </c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</row>
    <row r="18" spans="1:45" x14ac:dyDescent="0.15">
      <c r="A18" s="58"/>
      <c r="B18" s="290" t="s">
        <v>49</v>
      </c>
      <c r="C18" s="291"/>
      <c r="D18" s="291"/>
      <c r="E18" s="291"/>
      <c r="F18" s="291"/>
      <c r="G18" s="291"/>
      <c r="H18" s="291"/>
      <c r="I18" s="291"/>
      <c r="J18" s="274" t="s">
        <v>59</v>
      </c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</row>
    <row r="19" spans="1:45" x14ac:dyDescent="0.15">
      <c r="J19" s="274" t="s">
        <v>60</v>
      </c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</row>
  </sheetData>
  <mergeCells count="39">
    <mergeCell ref="Z14:AS14"/>
    <mergeCell ref="B17:I17"/>
    <mergeCell ref="B18:I18"/>
    <mergeCell ref="J17:AS17"/>
    <mergeCell ref="J18:AS18"/>
    <mergeCell ref="A15:AS15"/>
    <mergeCell ref="J19:AS19"/>
    <mergeCell ref="B2:G2"/>
    <mergeCell ref="H2:K2"/>
    <mergeCell ref="L2:O2"/>
    <mergeCell ref="P2:S2"/>
    <mergeCell ref="AN2:AO2"/>
    <mergeCell ref="AL2:AM2"/>
    <mergeCell ref="AO3:AS3"/>
    <mergeCell ref="AD2:AG2"/>
    <mergeCell ref="T2:W2"/>
    <mergeCell ref="X2:Z2"/>
    <mergeCell ref="AA2:AC2"/>
    <mergeCell ref="AQ2:AS2"/>
    <mergeCell ref="AL3:AN3"/>
    <mergeCell ref="B5:E5"/>
    <mergeCell ref="F6:I6"/>
    <mergeCell ref="J7:M7"/>
    <mergeCell ref="AD4:AG4"/>
    <mergeCell ref="B4:E4"/>
    <mergeCell ref="F4:I4"/>
    <mergeCell ref="J4:M4"/>
    <mergeCell ref="N4:Q4"/>
    <mergeCell ref="V4:Y4"/>
    <mergeCell ref="Z4:AC4"/>
    <mergeCell ref="R4:U4"/>
    <mergeCell ref="R9:U9"/>
    <mergeCell ref="N8:Q8"/>
    <mergeCell ref="AH2:AK2"/>
    <mergeCell ref="AH4:AK4"/>
    <mergeCell ref="AH13:AK13"/>
    <mergeCell ref="V10:Y10"/>
    <mergeCell ref="Z11:AC11"/>
    <mergeCell ref="AD12:AG12"/>
  </mergeCells>
  <phoneticPr fontId="2"/>
  <conditionalFormatting sqref="AS5:AS1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組み合わせ</vt:lpstr>
      <vt:lpstr>星取表</vt:lpstr>
      <vt:lpstr>星取表!Print_Area</vt:lpstr>
      <vt:lpstr>組み合わせ!Print_Area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孝男</dc:creator>
  <cp:lastModifiedBy>山下倫弘</cp:lastModifiedBy>
  <cp:lastPrinted>2019-09-07T10:33:28Z</cp:lastPrinted>
  <dcterms:created xsi:type="dcterms:W3CDTF">2013-05-14T10:32:30Z</dcterms:created>
  <dcterms:modified xsi:type="dcterms:W3CDTF">2021-01-13T22:45:22Z</dcterms:modified>
</cp:coreProperties>
</file>